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2720"/>
  </bookViews>
  <sheets>
    <sheet name="пр.13" sheetId="1" r:id="rId1"/>
    <sheet name="прил 14" sheetId="2" r:id="rId2"/>
  </sheets>
  <calcPr calcId="145621"/>
</workbook>
</file>

<file path=xl/calcChain.xml><?xml version="1.0" encoding="utf-8"?>
<calcChain xmlns="http://schemas.openxmlformats.org/spreadsheetml/2006/main">
  <c r="E62" i="2" l="1"/>
  <c r="G62" i="2" s="1"/>
  <c r="I62" i="2" s="1"/>
  <c r="K62" i="2" s="1"/>
  <c r="M62" i="2" s="1"/>
  <c r="O62" i="2" s="1"/>
  <c r="Q61" i="2"/>
  <c r="P61" i="2"/>
  <c r="N61" i="2"/>
  <c r="L61" i="2"/>
  <c r="J61" i="2"/>
  <c r="H61" i="2"/>
  <c r="F61" i="2"/>
  <c r="D61" i="2"/>
  <c r="C61" i="2"/>
  <c r="E61" i="2" s="1"/>
  <c r="G61" i="2" s="1"/>
  <c r="I61" i="2" s="1"/>
  <c r="K61" i="2" s="1"/>
  <c r="M61" i="2" s="1"/>
  <c r="O61" i="2" s="1"/>
  <c r="G60" i="2"/>
  <c r="I60" i="2" s="1"/>
  <c r="K60" i="2" s="1"/>
  <c r="M60" i="2" s="1"/>
  <c r="O60" i="2" s="1"/>
  <c r="E60" i="2"/>
  <c r="Q59" i="2"/>
  <c r="Q58" i="2" s="1"/>
  <c r="Q54" i="2" s="1"/>
  <c r="P59" i="2"/>
  <c r="N59" i="2"/>
  <c r="L59" i="2"/>
  <c r="J59" i="2"/>
  <c r="H59" i="2"/>
  <c r="F59" i="2"/>
  <c r="D59" i="2"/>
  <c r="C59" i="2"/>
  <c r="E59" i="2" s="1"/>
  <c r="G59" i="2" s="1"/>
  <c r="I59" i="2" s="1"/>
  <c r="K59" i="2" s="1"/>
  <c r="M59" i="2" s="1"/>
  <c r="O59" i="2" s="1"/>
  <c r="P58" i="2"/>
  <c r="N58" i="2"/>
  <c r="L58" i="2"/>
  <c r="J58" i="2"/>
  <c r="H58" i="2"/>
  <c r="F58" i="2"/>
  <c r="D58" i="2"/>
  <c r="C58" i="2"/>
  <c r="E58" i="2" s="1"/>
  <c r="G58" i="2" s="1"/>
  <c r="I58" i="2" s="1"/>
  <c r="K58" i="2" s="1"/>
  <c r="M58" i="2" s="1"/>
  <c r="O58" i="2" s="1"/>
  <c r="G57" i="2"/>
  <c r="I57" i="2" s="1"/>
  <c r="K57" i="2" s="1"/>
  <c r="M57" i="2" s="1"/>
  <c r="O57" i="2" s="1"/>
  <c r="E57" i="2"/>
  <c r="Q56" i="2"/>
  <c r="P56" i="2"/>
  <c r="N56" i="2"/>
  <c r="L56" i="2"/>
  <c r="J56" i="2"/>
  <c r="H56" i="2"/>
  <c r="F56" i="2"/>
  <c r="D56" i="2"/>
  <c r="C56" i="2"/>
  <c r="E56" i="2" s="1"/>
  <c r="G56" i="2" s="1"/>
  <c r="I56" i="2" s="1"/>
  <c r="K56" i="2" s="1"/>
  <c r="M56" i="2" s="1"/>
  <c r="O56" i="2" s="1"/>
  <c r="Q55" i="2"/>
  <c r="P55" i="2"/>
  <c r="N55" i="2"/>
  <c r="L55" i="2"/>
  <c r="J55" i="2"/>
  <c r="H55" i="2"/>
  <c r="F55" i="2"/>
  <c r="D55" i="2"/>
  <c r="C55" i="2"/>
  <c r="E55" i="2" s="1"/>
  <c r="G55" i="2" s="1"/>
  <c r="I55" i="2" s="1"/>
  <c r="K55" i="2" s="1"/>
  <c r="M55" i="2" s="1"/>
  <c r="O55" i="2" s="1"/>
  <c r="P54" i="2"/>
  <c r="N54" i="2"/>
  <c r="L54" i="2"/>
  <c r="J54" i="2"/>
  <c r="H54" i="2"/>
  <c r="F54" i="2"/>
  <c r="D54" i="2"/>
  <c r="C54" i="2"/>
  <c r="E54" i="2" s="1"/>
  <c r="G54" i="2" s="1"/>
  <c r="I54" i="2" s="1"/>
  <c r="K54" i="2" s="1"/>
  <c r="M54" i="2" s="1"/>
  <c r="O54" i="2" s="1"/>
  <c r="E53" i="2"/>
  <c r="G53" i="2" s="1"/>
  <c r="I53" i="2" s="1"/>
  <c r="K53" i="2" s="1"/>
  <c r="M53" i="2" s="1"/>
  <c r="O53" i="2" s="1"/>
  <c r="Q52" i="2"/>
  <c r="Q51" i="2" s="1"/>
  <c r="Q47" i="2" s="1"/>
  <c r="P52" i="2"/>
  <c r="P51" i="2" s="1"/>
  <c r="P47" i="2" s="1"/>
  <c r="P46" i="2" s="1"/>
  <c r="N52" i="2"/>
  <c r="L52" i="2"/>
  <c r="J52" i="2"/>
  <c r="H52" i="2"/>
  <c r="F52" i="2"/>
  <c r="D52" i="2"/>
  <c r="C52" i="2"/>
  <c r="E52" i="2" s="1"/>
  <c r="G52" i="2" s="1"/>
  <c r="I52" i="2" s="1"/>
  <c r="K52" i="2" s="1"/>
  <c r="M52" i="2" s="1"/>
  <c r="O52" i="2" s="1"/>
  <c r="N51" i="2"/>
  <c r="L51" i="2"/>
  <c r="J51" i="2"/>
  <c r="H51" i="2"/>
  <c r="F51" i="2"/>
  <c r="D51" i="2"/>
  <c r="C51" i="2"/>
  <c r="E51" i="2" s="1"/>
  <c r="G51" i="2" s="1"/>
  <c r="I51" i="2" s="1"/>
  <c r="K51" i="2" s="1"/>
  <c r="M51" i="2" s="1"/>
  <c r="O51" i="2" s="1"/>
  <c r="E50" i="2"/>
  <c r="G50" i="2" s="1"/>
  <c r="I50" i="2" s="1"/>
  <c r="K50" i="2" s="1"/>
  <c r="M50" i="2" s="1"/>
  <c r="O50" i="2" s="1"/>
  <c r="Q49" i="2"/>
  <c r="P49" i="2"/>
  <c r="N49" i="2"/>
  <c r="L49" i="2"/>
  <c r="J49" i="2"/>
  <c r="H49" i="2"/>
  <c r="F49" i="2"/>
  <c r="D49" i="2"/>
  <c r="C49" i="2"/>
  <c r="E49" i="2" s="1"/>
  <c r="G49" i="2" s="1"/>
  <c r="I49" i="2" s="1"/>
  <c r="K49" i="2" s="1"/>
  <c r="M49" i="2" s="1"/>
  <c r="O49" i="2" s="1"/>
  <c r="Q48" i="2"/>
  <c r="P48" i="2"/>
  <c r="N48" i="2"/>
  <c r="L48" i="2"/>
  <c r="J48" i="2"/>
  <c r="H48" i="2"/>
  <c r="F48" i="2"/>
  <c r="D48" i="2"/>
  <c r="C48" i="2"/>
  <c r="E48" i="2" s="1"/>
  <c r="G48" i="2" s="1"/>
  <c r="I48" i="2" s="1"/>
  <c r="K48" i="2" s="1"/>
  <c r="M48" i="2" s="1"/>
  <c r="O48" i="2" s="1"/>
  <c r="N47" i="2"/>
  <c r="L47" i="2"/>
  <c r="J47" i="2"/>
  <c r="H47" i="2"/>
  <c r="F47" i="2"/>
  <c r="D47" i="2"/>
  <c r="C47" i="2"/>
  <c r="E47" i="2" s="1"/>
  <c r="G47" i="2" s="1"/>
  <c r="I47" i="2" s="1"/>
  <c r="K47" i="2" s="1"/>
  <c r="M47" i="2" s="1"/>
  <c r="O47" i="2" s="1"/>
  <c r="N46" i="2"/>
  <c r="L46" i="2"/>
  <c r="J46" i="2"/>
  <c r="H46" i="2"/>
  <c r="F46" i="2"/>
  <c r="D46" i="2"/>
  <c r="C46" i="2"/>
  <c r="E46" i="2" s="1"/>
  <c r="G46" i="2" s="1"/>
  <c r="I46" i="2" s="1"/>
  <c r="K46" i="2" s="1"/>
  <c r="M46" i="2" s="1"/>
  <c r="O46" i="2" s="1"/>
  <c r="G45" i="2"/>
  <c r="I45" i="2" s="1"/>
  <c r="K45" i="2" s="1"/>
  <c r="M45" i="2" s="1"/>
  <c r="O45" i="2" s="1"/>
  <c r="E45" i="2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P41" i="2"/>
  <c r="C41" i="2"/>
  <c r="E41" i="2" s="1"/>
  <c r="G41" i="2" s="1"/>
  <c r="I41" i="2" s="1"/>
  <c r="K41" i="2" s="1"/>
  <c r="M41" i="2" s="1"/>
  <c r="O41" i="2" s="1"/>
  <c r="Q40" i="2"/>
  <c r="P40" i="2"/>
  <c r="E40" i="2"/>
  <c r="G40" i="2" s="1"/>
  <c r="I40" i="2" s="1"/>
  <c r="K40" i="2" s="1"/>
  <c r="M40" i="2" s="1"/>
  <c r="O40" i="2" s="1"/>
  <c r="C40" i="2"/>
  <c r="G39" i="2"/>
  <c r="I39" i="2" s="1"/>
  <c r="K39" i="2" s="1"/>
  <c r="M39" i="2" s="1"/>
  <c r="O39" i="2" s="1"/>
  <c r="E39" i="2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P36" i="2"/>
  <c r="E36" i="2"/>
  <c r="G36" i="2" s="1"/>
  <c r="I36" i="2" s="1"/>
  <c r="K36" i="2" s="1"/>
  <c r="M36" i="2" s="1"/>
  <c r="O36" i="2" s="1"/>
  <c r="C36" i="2"/>
  <c r="Q35" i="2"/>
  <c r="P35" i="2"/>
  <c r="C35" i="2"/>
  <c r="E35" i="2" s="1"/>
  <c r="G35" i="2" s="1"/>
  <c r="I35" i="2" s="1"/>
  <c r="K35" i="2" s="1"/>
  <c r="M35" i="2" s="1"/>
  <c r="O35" i="2" s="1"/>
  <c r="Q34" i="2"/>
  <c r="P34" i="2"/>
  <c r="C34" i="2"/>
  <c r="E34" i="2" s="1"/>
  <c r="G34" i="2" s="1"/>
  <c r="I34" i="2" s="1"/>
  <c r="K34" i="2" s="1"/>
  <c r="M34" i="2" s="1"/>
  <c r="O34" i="2" s="1"/>
  <c r="E33" i="2"/>
  <c r="G33" i="2" s="1"/>
  <c r="I33" i="2" s="1"/>
  <c r="K33" i="2" s="1"/>
  <c r="M33" i="2" s="1"/>
  <c r="O33" i="2" s="1"/>
  <c r="Q32" i="2"/>
  <c r="P32" i="2"/>
  <c r="P31" i="2" s="1"/>
  <c r="E32" i="2"/>
  <c r="G32" i="2" s="1"/>
  <c r="I32" i="2" s="1"/>
  <c r="K32" i="2" s="1"/>
  <c r="M32" i="2" s="1"/>
  <c r="O32" i="2" s="1"/>
  <c r="C32" i="2"/>
  <c r="Q31" i="2"/>
  <c r="C31" i="2"/>
  <c r="E31" i="2" s="1"/>
  <c r="G31" i="2" s="1"/>
  <c r="I31" i="2" s="1"/>
  <c r="K31" i="2" s="1"/>
  <c r="M31" i="2" s="1"/>
  <c r="O31" i="2" s="1"/>
  <c r="E30" i="2"/>
  <c r="G30" i="2" s="1"/>
  <c r="I30" i="2" s="1"/>
  <c r="K30" i="2" s="1"/>
  <c r="M30" i="2" s="1"/>
  <c r="O30" i="2" s="1"/>
  <c r="Q29" i="2"/>
  <c r="P29" i="2"/>
  <c r="P28" i="2" s="1"/>
  <c r="E29" i="2"/>
  <c r="G29" i="2" s="1"/>
  <c r="I29" i="2" s="1"/>
  <c r="K29" i="2" s="1"/>
  <c r="M29" i="2" s="1"/>
  <c r="O29" i="2" s="1"/>
  <c r="C29" i="2"/>
  <c r="Q28" i="2"/>
  <c r="Q27" i="2" s="1"/>
  <c r="C28" i="2"/>
  <c r="E28" i="2" s="1"/>
  <c r="G28" i="2" s="1"/>
  <c r="I28" i="2" s="1"/>
  <c r="K28" i="2" s="1"/>
  <c r="M28" i="2" s="1"/>
  <c r="O28" i="2" s="1"/>
  <c r="G26" i="2"/>
  <c r="I26" i="2" s="1"/>
  <c r="K26" i="2" s="1"/>
  <c r="M26" i="2" s="1"/>
  <c r="O26" i="2" s="1"/>
  <c r="E26" i="2"/>
  <c r="Q25" i="2"/>
  <c r="P25" i="2"/>
  <c r="N25" i="2"/>
  <c r="L25" i="2"/>
  <c r="J25" i="2"/>
  <c r="H25" i="2"/>
  <c r="F25" i="2"/>
  <c r="D25" i="2"/>
  <c r="C25" i="2"/>
  <c r="E25" i="2" s="1"/>
  <c r="G25" i="2" s="1"/>
  <c r="I25" i="2" s="1"/>
  <c r="K25" i="2" s="1"/>
  <c r="M25" i="2" s="1"/>
  <c r="O25" i="2" s="1"/>
  <c r="E24" i="2"/>
  <c r="G24" i="2" s="1"/>
  <c r="I24" i="2" s="1"/>
  <c r="K24" i="2" s="1"/>
  <c r="M24" i="2" s="1"/>
  <c r="O24" i="2" s="1"/>
  <c r="Q23" i="2"/>
  <c r="P23" i="2"/>
  <c r="P22" i="2" s="1"/>
  <c r="N23" i="2"/>
  <c r="N22" i="2" s="1"/>
  <c r="L23" i="2"/>
  <c r="L22" i="2" s="1"/>
  <c r="J23" i="2"/>
  <c r="J22" i="2" s="1"/>
  <c r="H23" i="2"/>
  <c r="H22" i="2" s="1"/>
  <c r="F23" i="2"/>
  <c r="F22" i="2" s="1"/>
  <c r="D23" i="2"/>
  <c r="D22" i="2" s="1"/>
  <c r="C23" i="2"/>
  <c r="E23" i="2" s="1"/>
  <c r="G23" i="2" s="1"/>
  <c r="I23" i="2" s="1"/>
  <c r="K23" i="2" s="1"/>
  <c r="M23" i="2" s="1"/>
  <c r="O23" i="2" s="1"/>
  <c r="Q22" i="2"/>
  <c r="C22" i="2"/>
  <c r="E22" i="2" s="1"/>
  <c r="G22" i="2" s="1"/>
  <c r="I22" i="2" s="1"/>
  <c r="K22" i="2" s="1"/>
  <c r="M22" i="2" s="1"/>
  <c r="O22" i="2" s="1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20" i="2" s="1"/>
  <c r="G20" i="2" s="1"/>
  <c r="I20" i="2" s="1"/>
  <c r="K20" i="2" s="1"/>
  <c r="M20" i="2" s="1"/>
  <c r="O20" i="2" s="1"/>
  <c r="G19" i="2"/>
  <c r="I19" i="2" s="1"/>
  <c r="K19" i="2" s="1"/>
  <c r="M19" i="2" s="1"/>
  <c r="O19" i="2" s="1"/>
  <c r="E19" i="2"/>
  <c r="Q18" i="2"/>
  <c r="Q17" i="2" s="1"/>
  <c r="Q11" i="2" s="1"/>
  <c r="P18" i="2"/>
  <c r="N18" i="2"/>
  <c r="L18" i="2"/>
  <c r="J18" i="2"/>
  <c r="H18" i="2"/>
  <c r="F18" i="2"/>
  <c r="D18" i="2"/>
  <c r="C18" i="2"/>
  <c r="C17" i="2" s="1"/>
  <c r="N17" i="2"/>
  <c r="L17" i="2"/>
  <c r="J17" i="2"/>
  <c r="H17" i="2"/>
  <c r="F17" i="2"/>
  <c r="D17" i="2"/>
  <c r="G16" i="2"/>
  <c r="I16" i="2" s="1"/>
  <c r="K16" i="2" s="1"/>
  <c r="M16" i="2" s="1"/>
  <c r="O16" i="2" s="1"/>
  <c r="E16" i="2"/>
  <c r="Q15" i="2"/>
  <c r="P15" i="2"/>
  <c r="C15" i="2"/>
  <c r="E15" i="2" s="1"/>
  <c r="G15" i="2" s="1"/>
  <c r="I15" i="2" s="1"/>
  <c r="K15" i="2" s="1"/>
  <c r="M15" i="2" s="1"/>
  <c r="O15" i="2" s="1"/>
  <c r="Q14" i="2"/>
  <c r="P14" i="2"/>
  <c r="N14" i="2"/>
  <c r="L14" i="2"/>
  <c r="J14" i="2"/>
  <c r="H14" i="2"/>
  <c r="F14" i="2"/>
  <c r="D14" i="2"/>
  <c r="C14" i="2"/>
  <c r="E14" i="2" s="1"/>
  <c r="G14" i="2" s="1"/>
  <c r="I14" i="2" s="1"/>
  <c r="K14" i="2" s="1"/>
  <c r="M14" i="2" s="1"/>
  <c r="O14" i="2" s="1"/>
  <c r="E13" i="2"/>
  <c r="G13" i="2" s="1"/>
  <c r="I13" i="2" s="1"/>
  <c r="K13" i="2" s="1"/>
  <c r="M13" i="2" s="1"/>
  <c r="O13" i="2" s="1"/>
  <c r="Q12" i="2"/>
  <c r="P12" i="2"/>
  <c r="N12" i="2"/>
  <c r="N11" i="2" s="1"/>
  <c r="N63" i="2" s="1"/>
  <c r="L12" i="2"/>
  <c r="L11" i="2" s="1"/>
  <c r="L63" i="2" s="1"/>
  <c r="J12" i="2"/>
  <c r="J11" i="2" s="1"/>
  <c r="J63" i="2" s="1"/>
  <c r="H12" i="2"/>
  <c r="H11" i="2" s="1"/>
  <c r="H63" i="2" s="1"/>
  <c r="F12" i="2"/>
  <c r="F11" i="2" s="1"/>
  <c r="F63" i="2" s="1"/>
  <c r="D12" i="2"/>
  <c r="D11" i="2" s="1"/>
  <c r="D63" i="2" s="1"/>
  <c r="C12" i="2"/>
  <c r="E12" i="2" s="1"/>
  <c r="G12" i="2" s="1"/>
  <c r="I12" i="2" s="1"/>
  <c r="K12" i="2" s="1"/>
  <c r="M12" i="2" s="1"/>
  <c r="O12" i="2" s="1"/>
  <c r="P17" i="2" l="1"/>
  <c r="P11" i="2" s="1"/>
  <c r="P63" i="2" s="1"/>
  <c r="Q46" i="2"/>
  <c r="Q63" i="2"/>
  <c r="E17" i="2"/>
  <c r="G17" i="2" s="1"/>
  <c r="I17" i="2" s="1"/>
  <c r="K17" i="2" s="1"/>
  <c r="M17" i="2" s="1"/>
  <c r="O17" i="2" s="1"/>
  <c r="C11" i="2"/>
  <c r="P27" i="2"/>
  <c r="E18" i="2"/>
  <c r="G18" i="2" s="1"/>
  <c r="I18" i="2" s="1"/>
  <c r="K18" i="2" s="1"/>
  <c r="M18" i="2" s="1"/>
  <c r="O18" i="2" s="1"/>
  <c r="C27" i="2"/>
  <c r="E27" i="2" s="1"/>
  <c r="G27" i="2" s="1"/>
  <c r="I27" i="2" s="1"/>
  <c r="K27" i="2" s="1"/>
  <c r="M27" i="2" s="1"/>
  <c r="O27" i="2" s="1"/>
  <c r="C63" i="2" l="1"/>
  <c r="E63" i="2" s="1"/>
  <c r="G63" i="2" s="1"/>
  <c r="I63" i="2" s="1"/>
  <c r="K63" i="2" s="1"/>
  <c r="M63" i="2" s="1"/>
  <c r="O63" i="2" s="1"/>
  <c r="E11" i="2"/>
  <c r="G11" i="2" s="1"/>
  <c r="I11" i="2" s="1"/>
  <c r="K11" i="2" s="1"/>
  <c r="M11" i="2" s="1"/>
  <c r="O11" i="2" s="1"/>
  <c r="S62" i="1" l="1"/>
  <c r="R61" i="1"/>
  <c r="S61" i="1" s="1"/>
  <c r="S60" i="1"/>
  <c r="R59" i="1"/>
  <c r="S59" i="1" s="1"/>
  <c r="S58" i="1"/>
  <c r="R58" i="1"/>
  <c r="S57" i="1"/>
  <c r="R56" i="1"/>
  <c r="S56" i="1" s="1"/>
  <c r="R55" i="1"/>
  <c r="S55" i="1" s="1"/>
  <c r="R54" i="1"/>
  <c r="S54" i="1" s="1"/>
  <c r="S53" i="1"/>
  <c r="R52" i="1"/>
  <c r="S52" i="1" s="1"/>
  <c r="R51" i="1"/>
  <c r="S51" i="1" s="1"/>
  <c r="S50" i="1"/>
  <c r="R49" i="1"/>
  <c r="S49" i="1" s="1"/>
  <c r="R48" i="1"/>
  <c r="S48" i="1" s="1"/>
  <c r="R47" i="1"/>
  <c r="S47" i="1" s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R25" i="1"/>
  <c r="S24" i="1"/>
  <c r="R23" i="1"/>
  <c r="S23" i="1" s="1"/>
  <c r="R22" i="1"/>
  <c r="S22" i="1" s="1"/>
  <c r="S21" i="1"/>
  <c r="S20" i="1"/>
  <c r="R20" i="1"/>
  <c r="S19" i="1"/>
  <c r="R18" i="1"/>
  <c r="S18" i="1" s="1"/>
  <c r="R17" i="1"/>
  <c r="S17" i="1" s="1"/>
  <c r="S16" i="1"/>
  <c r="S15" i="1"/>
  <c r="R14" i="1"/>
  <c r="S14" i="1" s="1"/>
  <c r="S13" i="1"/>
  <c r="R12" i="1"/>
  <c r="S12" i="1" s="1"/>
  <c r="R11" i="1"/>
  <c r="R46" i="1" l="1"/>
  <c r="S46" i="1" s="1"/>
  <c r="S11" i="1"/>
  <c r="E13" i="1"/>
  <c r="G13" i="1" s="1"/>
  <c r="I13" i="1" s="1"/>
  <c r="K13" i="1" s="1"/>
  <c r="M13" i="1" s="1"/>
  <c r="O13" i="1" s="1"/>
  <c r="D14" i="1"/>
  <c r="F14" i="1"/>
  <c r="F12" i="1" s="1"/>
  <c r="H14" i="1"/>
  <c r="H12" i="1" s="1"/>
  <c r="J14" i="1"/>
  <c r="J12" i="1" s="1"/>
  <c r="L14" i="1"/>
  <c r="L12" i="1" s="1"/>
  <c r="N14" i="1"/>
  <c r="N12" i="1" s="1"/>
  <c r="P14" i="1"/>
  <c r="P12" i="1" s="1"/>
  <c r="Q14" i="1"/>
  <c r="Q12" i="1" s="1"/>
  <c r="E15" i="1"/>
  <c r="G15" i="1" s="1"/>
  <c r="I15" i="1"/>
  <c r="K15" i="1" s="1"/>
  <c r="M15" i="1" s="1"/>
  <c r="O15" i="1" s="1"/>
  <c r="P15" i="1"/>
  <c r="Q15" i="1"/>
  <c r="E16" i="1"/>
  <c r="G16" i="1" s="1"/>
  <c r="I16" i="1" s="1"/>
  <c r="K16" i="1" s="1"/>
  <c r="M16" i="1" s="1"/>
  <c r="O16" i="1" s="1"/>
  <c r="D18" i="1"/>
  <c r="E18" i="1" s="1"/>
  <c r="F18" i="1"/>
  <c r="H18" i="1"/>
  <c r="H17" i="1" s="1"/>
  <c r="J18" i="1"/>
  <c r="L18" i="1"/>
  <c r="L17" i="1" s="1"/>
  <c r="N18" i="1"/>
  <c r="P18" i="1"/>
  <c r="P17" i="1" s="1"/>
  <c r="Q18" i="1"/>
  <c r="Q17" i="1" s="1"/>
  <c r="E19" i="1"/>
  <c r="G19" i="1" s="1"/>
  <c r="I19" i="1" s="1"/>
  <c r="K19" i="1" s="1"/>
  <c r="M19" i="1" s="1"/>
  <c r="O19" i="1" s="1"/>
  <c r="D20" i="1"/>
  <c r="E20" i="1" s="1"/>
  <c r="F20" i="1"/>
  <c r="F17" i="1" s="1"/>
  <c r="F11" i="1" s="1"/>
  <c r="H20" i="1"/>
  <c r="J20" i="1"/>
  <c r="J17" i="1" s="1"/>
  <c r="L20" i="1"/>
  <c r="N20" i="1"/>
  <c r="N17" i="1" s="1"/>
  <c r="P20" i="1"/>
  <c r="Q20" i="1"/>
  <c r="E21" i="1"/>
  <c r="G21" i="1" s="1"/>
  <c r="I21" i="1"/>
  <c r="K21" i="1" s="1"/>
  <c r="M21" i="1" s="1"/>
  <c r="O21" i="1" s="1"/>
  <c r="D23" i="1"/>
  <c r="E23" i="1" s="1"/>
  <c r="F23" i="1"/>
  <c r="H23" i="1"/>
  <c r="J23" i="1"/>
  <c r="J22" i="1" s="1"/>
  <c r="L23" i="1"/>
  <c r="N23" i="1"/>
  <c r="N22" i="1" s="1"/>
  <c r="P23" i="1"/>
  <c r="Q23" i="1"/>
  <c r="Q22" i="1" s="1"/>
  <c r="E24" i="1"/>
  <c r="G24" i="1" s="1"/>
  <c r="I24" i="1" s="1"/>
  <c r="K24" i="1" s="1"/>
  <c r="M24" i="1" s="1"/>
  <c r="O24" i="1" s="1"/>
  <c r="D25" i="1"/>
  <c r="E25" i="1" s="1"/>
  <c r="F25" i="1"/>
  <c r="H25" i="1"/>
  <c r="H22" i="1" s="1"/>
  <c r="J25" i="1"/>
  <c r="L25" i="1"/>
  <c r="L22" i="1" s="1"/>
  <c r="N25" i="1"/>
  <c r="P25" i="1"/>
  <c r="P22" i="1" s="1"/>
  <c r="Q25" i="1"/>
  <c r="E26" i="1"/>
  <c r="G26" i="1" s="1"/>
  <c r="I26" i="1" s="1"/>
  <c r="K26" i="1" s="1"/>
  <c r="M26" i="1" s="1"/>
  <c r="O26" i="1" s="1"/>
  <c r="E27" i="1"/>
  <c r="G27" i="1" s="1"/>
  <c r="I27" i="1"/>
  <c r="K27" i="1" s="1"/>
  <c r="M27" i="1" s="1"/>
  <c r="O27" i="1" s="1"/>
  <c r="E28" i="1"/>
  <c r="G28" i="1" s="1"/>
  <c r="I28" i="1"/>
  <c r="K28" i="1" s="1"/>
  <c r="M28" i="1" s="1"/>
  <c r="O28" i="1" s="1"/>
  <c r="E29" i="1"/>
  <c r="G29" i="1"/>
  <c r="I29" i="1" s="1"/>
  <c r="K29" i="1" s="1"/>
  <c r="M29" i="1" s="1"/>
  <c r="O29" i="1" s="1"/>
  <c r="P29" i="1"/>
  <c r="P28" i="1" s="1"/>
  <c r="Q29" i="1"/>
  <c r="Q28" i="1" s="1"/>
  <c r="E30" i="1"/>
  <c r="G30" i="1"/>
  <c r="I30" i="1" s="1"/>
  <c r="K30" i="1" s="1"/>
  <c r="M30" i="1" s="1"/>
  <c r="O30" i="1" s="1"/>
  <c r="E31" i="1"/>
  <c r="G31" i="1"/>
  <c r="I31" i="1" s="1"/>
  <c r="K31" i="1" s="1"/>
  <c r="M31" i="1" s="1"/>
  <c r="O31" i="1" s="1"/>
  <c r="E32" i="1"/>
  <c r="G32" i="1"/>
  <c r="I32" i="1" s="1"/>
  <c r="K32" i="1" s="1"/>
  <c r="M32" i="1" s="1"/>
  <c r="O32" i="1" s="1"/>
  <c r="P32" i="1"/>
  <c r="P31" i="1" s="1"/>
  <c r="Q32" i="1"/>
  <c r="Q31" i="1" s="1"/>
  <c r="E33" i="1"/>
  <c r="G33" i="1"/>
  <c r="I33" i="1" s="1"/>
  <c r="K33" i="1" s="1"/>
  <c r="M33" i="1" s="1"/>
  <c r="O33" i="1" s="1"/>
  <c r="E34" i="1"/>
  <c r="G34" i="1"/>
  <c r="I34" i="1" s="1"/>
  <c r="K34" i="1" s="1"/>
  <c r="M34" i="1" s="1"/>
  <c r="O34" i="1" s="1"/>
  <c r="E35" i="1"/>
  <c r="G35" i="1"/>
  <c r="I35" i="1" s="1"/>
  <c r="K35" i="1" s="1"/>
  <c r="M35" i="1" s="1"/>
  <c r="O35" i="1" s="1"/>
  <c r="E36" i="1"/>
  <c r="G36" i="1"/>
  <c r="I36" i="1" s="1"/>
  <c r="K36" i="1" s="1"/>
  <c r="M36" i="1" s="1"/>
  <c r="O36" i="1" s="1"/>
  <c r="P36" i="1"/>
  <c r="P35" i="1" s="1"/>
  <c r="Q36" i="1"/>
  <c r="Q35" i="1" s="1"/>
  <c r="E37" i="1"/>
  <c r="G37" i="1"/>
  <c r="I37" i="1" s="1"/>
  <c r="K37" i="1" s="1"/>
  <c r="M37" i="1" s="1"/>
  <c r="O37" i="1" s="1"/>
  <c r="E38" i="1"/>
  <c r="G38" i="1"/>
  <c r="I38" i="1" s="1"/>
  <c r="K38" i="1" s="1"/>
  <c r="M38" i="1" s="1"/>
  <c r="O38" i="1" s="1"/>
  <c r="P38" i="1"/>
  <c r="Q38" i="1"/>
  <c r="E39" i="1"/>
  <c r="G39" i="1"/>
  <c r="I39" i="1" s="1"/>
  <c r="K39" i="1" s="1"/>
  <c r="M39" i="1" s="1"/>
  <c r="O39" i="1" s="1"/>
  <c r="E40" i="1"/>
  <c r="G40" i="1"/>
  <c r="I40" i="1" s="1"/>
  <c r="K40" i="1" s="1"/>
  <c r="M40" i="1" s="1"/>
  <c r="O40" i="1" s="1"/>
  <c r="E41" i="1"/>
  <c r="G41" i="1"/>
  <c r="I41" i="1"/>
  <c r="K41" i="1"/>
  <c r="M41" i="1"/>
  <c r="O41" i="1"/>
  <c r="P41" i="1"/>
  <c r="P40" i="1" s="1"/>
  <c r="Q41" i="1"/>
  <c r="Q40" i="1" s="1"/>
  <c r="E42" i="1"/>
  <c r="G42" i="1" s="1"/>
  <c r="I42" i="1" s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 s="1"/>
  <c r="I45" i="1" s="1"/>
  <c r="K45" i="1" s="1"/>
  <c r="M45" i="1" s="1"/>
  <c r="O45" i="1" s="1"/>
  <c r="D49" i="1"/>
  <c r="E49" i="1" s="1"/>
  <c r="G49" i="1" s="1"/>
  <c r="I49" i="1" s="1"/>
  <c r="K49" i="1" s="1"/>
  <c r="F49" i="1"/>
  <c r="F48" i="1" s="1"/>
  <c r="H49" i="1"/>
  <c r="H48" i="1" s="1"/>
  <c r="J49" i="1"/>
  <c r="J48" i="1" s="1"/>
  <c r="L49" i="1"/>
  <c r="L48" i="1" s="1"/>
  <c r="M49" i="1"/>
  <c r="N49" i="1"/>
  <c r="N48" i="1" s="1"/>
  <c r="O49" i="1"/>
  <c r="P49" i="1"/>
  <c r="P48" i="1" s="1"/>
  <c r="Q49" i="1"/>
  <c r="Q48" i="1" s="1"/>
  <c r="E50" i="1"/>
  <c r="G50" i="1"/>
  <c r="I50" i="1" s="1"/>
  <c r="K50" i="1" s="1"/>
  <c r="M50" i="1" s="1"/>
  <c r="O50" i="1" s="1"/>
  <c r="D52" i="1"/>
  <c r="D51" i="1" s="1"/>
  <c r="F52" i="1"/>
  <c r="F51" i="1" s="1"/>
  <c r="F47" i="1" s="1"/>
  <c r="H52" i="1"/>
  <c r="H51" i="1" s="1"/>
  <c r="H47" i="1" s="1"/>
  <c r="J52" i="1"/>
  <c r="J51" i="1" s="1"/>
  <c r="J47" i="1" s="1"/>
  <c r="L52" i="1"/>
  <c r="L51" i="1" s="1"/>
  <c r="L47" i="1" s="1"/>
  <c r="N52" i="1"/>
  <c r="N51" i="1" s="1"/>
  <c r="N47" i="1" s="1"/>
  <c r="P52" i="1"/>
  <c r="P51" i="1" s="1"/>
  <c r="P47" i="1" s="1"/>
  <c r="Q52" i="1"/>
  <c r="Q51" i="1" s="1"/>
  <c r="Q47" i="1" s="1"/>
  <c r="E53" i="1"/>
  <c r="G53" i="1" s="1"/>
  <c r="I53" i="1" s="1"/>
  <c r="K53" i="1" s="1"/>
  <c r="M53" i="1" s="1"/>
  <c r="O53" i="1" s="1"/>
  <c r="D56" i="1"/>
  <c r="D55" i="1" s="1"/>
  <c r="E55" i="1" s="1"/>
  <c r="E56" i="1"/>
  <c r="F56" i="1"/>
  <c r="F55" i="1" s="1"/>
  <c r="G56" i="1"/>
  <c r="H56" i="1"/>
  <c r="H55" i="1" s="1"/>
  <c r="I56" i="1"/>
  <c r="J56" i="1"/>
  <c r="J55" i="1" s="1"/>
  <c r="K56" i="1"/>
  <c r="L56" i="1"/>
  <c r="L55" i="1" s="1"/>
  <c r="M56" i="1"/>
  <c r="N56" i="1"/>
  <c r="N55" i="1" s="1"/>
  <c r="O56" i="1"/>
  <c r="P56" i="1"/>
  <c r="P55" i="1" s="1"/>
  <c r="Q56" i="1"/>
  <c r="Q55" i="1" s="1"/>
  <c r="E57" i="1"/>
  <c r="G57" i="1"/>
  <c r="I57" i="1" s="1"/>
  <c r="K57" i="1" s="1"/>
  <c r="M57" i="1" s="1"/>
  <c r="O57" i="1" s="1"/>
  <c r="D59" i="1"/>
  <c r="D58" i="1" s="1"/>
  <c r="F59" i="1"/>
  <c r="H59" i="1"/>
  <c r="H58" i="1" s="1"/>
  <c r="H54" i="1" s="1"/>
  <c r="J59" i="1"/>
  <c r="J58" i="1" s="1"/>
  <c r="J54" i="1" s="1"/>
  <c r="L59" i="1"/>
  <c r="L58" i="1" s="1"/>
  <c r="L54" i="1" s="1"/>
  <c r="N59" i="1"/>
  <c r="N58" i="1" s="1"/>
  <c r="N54" i="1" s="1"/>
  <c r="P59" i="1"/>
  <c r="P58" i="1" s="1"/>
  <c r="Q59" i="1"/>
  <c r="Q58" i="1" s="1"/>
  <c r="E60" i="1"/>
  <c r="G60" i="1" s="1"/>
  <c r="I60" i="1" s="1"/>
  <c r="K60" i="1" s="1"/>
  <c r="M60" i="1" s="1"/>
  <c r="O60" i="1" s="1"/>
  <c r="D61" i="1"/>
  <c r="E61" i="1"/>
  <c r="G61" i="1" s="1"/>
  <c r="I61" i="1" s="1"/>
  <c r="K61" i="1" s="1"/>
  <c r="M61" i="1" s="1"/>
  <c r="O61" i="1" s="1"/>
  <c r="F61" i="1"/>
  <c r="H61" i="1"/>
  <c r="J61" i="1"/>
  <c r="L61" i="1"/>
  <c r="N61" i="1"/>
  <c r="P61" i="1"/>
  <c r="Q61" i="1"/>
  <c r="E62" i="1"/>
  <c r="G62" i="1"/>
  <c r="I62" i="1" s="1"/>
  <c r="K62" i="1" s="1"/>
  <c r="M62" i="1" s="1"/>
  <c r="O62" i="1" s="1"/>
  <c r="F58" i="1" l="1"/>
  <c r="F54" i="1" s="1"/>
  <c r="G59" i="1"/>
  <c r="G18" i="1"/>
  <c r="G25" i="1"/>
  <c r="F22" i="1"/>
  <c r="R63" i="1"/>
  <c r="S63" i="1" s="1"/>
  <c r="E52" i="1"/>
  <c r="G52" i="1" s="1"/>
  <c r="I52" i="1" s="1"/>
  <c r="K52" i="1" s="1"/>
  <c r="M52" i="1" s="1"/>
  <c r="O52" i="1" s="1"/>
  <c r="E59" i="1"/>
  <c r="I59" i="1" s="1"/>
  <c r="K59" i="1" s="1"/>
  <c r="M59" i="1" s="1"/>
  <c r="O59" i="1" s="1"/>
  <c r="Q54" i="1"/>
  <c r="Q46" i="1" s="1"/>
  <c r="D54" i="1"/>
  <c r="E54" i="1" s="1"/>
  <c r="G54" i="1" s="1"/>
  <c r="I54" i="1" s="1"/>
  <c r="K54" i="1" s="1"/>
  <c r="M54" i="1" s="1"/>
  <c r="O54" i="1" s="1"/>
  <c r="E58" i="1"/>
  <c r="G58" i="1" s="1"/>
  <c r="I58" i="1" s="1"/>
  <c r="K58" i="1" s="1"/>
  <c r="M58" i="1" s="1"/>
  <c r="O58" i="1" s="1"/>
  <c r="P54" i="1"/>
  <c r="G55" i="1"/>
  <c r="I55" i="1" s="1"/>
  <c r="K55" i="1" s="1"/>
  <c r="M55" i="1" s="1"/>
  <c r="O55" i="1" s="1"/>
  <c r="P46" i="1"/>
  <c r="N46" i="1"/>
  <c r="L46" i="1"/>
  <c r="J46" i="1"/>
  <c r="H46" i="1"/>
  <c r="F46" i="1"/>
  <c r="E51" i="1"/>
  <c r="G51" i="1" s="1"/>
  <c r="I51" i="1" s="1"/>
  <c r="K51" i="1" s="1"/>
  <c r="M51" i="1" s="1"/>
  <c r="O51" i="1" s="1"/>
  <c r="Q34" i="1"/>
  <c r="Q27" i="1"/>
  <c r="P34" i="1"/>
  <c r="P27" i="1"/>
  <c r="D48" i="1"/>
  <c r="E48" i="1" s="1"/>
  <c r="G48" i="1" s="1"/>
  <c r="I48" i="1" s="1"/>
  <c r="K48" i="1" s="1"/>
  <c r="M48" i="1" s="1"/>
  <c r="O48" i="1" s="1"/>
  <c r="G23" i="1"/>
  <c r="I23" i="1" s="1"/>
  <c r="K23" i="1" s="1"/>
  <c r="M23" i="1" s="1"/>
  <c r="O23" i="1" s="1"/>
  <c r="G20" i="1"/>
  <c r="I20" i="1" s="1"/>
  <c r="K20" i="1" s="1"/>
  <c r="M20" i="1" s="1"/>
  <c r="O20" i="1" s="1"/>
  <c r="D17" i="1"/>
  <c r="E17" i="1" s="1"/>
  <c r="G17" i="1" s="1"/>
  <c r="I17" i="1" s="1"/>
  <c r="K17" i="1" s="1"/>
  <c r="M17" i="1" s="1"/>
  <c r="O17" i="1" s="1"/>
  <c r="P11" i="1"/>
  <c r="P63" i="1" s="1"/>
  <c r="L11" i="1"/>
  <c r="L63" i="1" s="1"/>
  <c r="H11" i="1"/>
  <c r="H63" i="1" s="1"/>
  <c r="D12" i="1"/>
  <c r="E14" i="1"/>
  <c r="G14" i="1" s="1"/>
  <c r="I14" i="1" s="1"/>
  <c r="K14" i="1" s="1"/>
  <c r="M14" i="1" s="1"/>
  <c r="O14" i="1" s="1"/>
  <c r="I25" i="1"/>
  <c r="K25" i="1" s="1"/>
  <c r="M25" i="1" s="1"/>
  <c r="O25" i="1" s="1"/>
  <c r="D22" i="1"/>
  <c r="E22" i="1" s="1"/>
  <c r="G22" i="1" s="1"/>
  <c r="I22" i="1" s="1"/>
  <c r="K22" i="1" s="1"/>
  <c r="M22" i="1" s="1"/>
  <c r="O22" i="1" s="1"/>
  <c r="I18" i="1"/>
  <c r="K18" i="1" s="1"/>
  <c r="M18" i="1" s="1"/>
  <c r="O18" i="1" s="1"/>
  <c r="Q11" i="1"/>
  <c r="N11" i="1"/>
  <c r="N63" i="1" s="1"/>
  <c r="J11" i="1"/>
  <c r="J63" i="1" s="1"/>
  <c r="C61" i="1"/>
  <c r="C59" i="1"/>
  <c r="C56" i="1"/>
  <c r="C55" i="1"/>
  <c r="C52" i="1"/>
  <c r="C51" i="1"/>
  <c r="C49" i="1"/>
  <c r="C48" i="1"/>
  <c r="C47" i="1"/>
  <c r="C41" i="1"/>
  <c r="C40" i="1"/>
  <c r="C38" i="1"/>
  <c r="C36" i="1"/>
  <c r="C32" i="1"/>
  <c r="C29" i="1"/>
  <c r="C25" i="1"/>
  <c r="C23" i="1"/>
  <c r="C22" i="1"/>
  <c r="C20" i="1"/>
  <c r="C18" i="1"/>
  <c r="C17" i="1"/>
  <c r="C15" i="1"/>
  <c r="C14" i="1"/>
  <c r="C12" i="1"/>
  <c r="C11" i="1"/>
  <c r="F63" i="1" l="1"/>
  <c r="D11" i="1"/>
  <c r="E12" i="1"/>
  <c r="G12" i="1" s="1"/>
  <c r="I12" i="1" s="1"/>
  <c r="K12" i="1" s="1"/>
  <c r="M12" i="1" s="1"/>
  <c r="O12" i="1" s="1"/>
  <c r="Q63" i="1"/>
  <c r="D47" i="1"/>
  <c r="C58" i="1"/>
  <c r="C35" i="1"/>
  <c r="C28" i="1"/>
  <c r="C31" i="1"/>
  <c r="E47" i="1" l="1"/>
  <c r="G47" i="1" s="1"/>
  <c r="I47" i="1" s="1"/>
  <c r="K47" i="1" s="1"/>
  <c r="M47" i="1" s="1"/>
  <c r="O47" i="1" s="1"/>
  <c r="D46" i="1"/>
  <c r="E46" i="1" s="1"/>
  <c r="G46" i="1" s="1"/>
  <c r="I46" i="1" s="1"/>
  <c r="K46" i="1" s="1"/>
  <c r="M46" i="1" s="1"/>
  <c r="O46" i="1" s="1"/>
  <c r="E11" i="1"/>
  <c r="G11" i="1" s="1"/>
  <c r="I11" i="1" s="1"/>
  <c r="K11" i="1" s="1"/>
  <c r="M11" i="1" s="1"/>
  <c r="O11" i="1" s="1"/>
  <c r="D63" i="1"/>
  <c r="E63" i="1" s="1"/>
  <c r="G63" i="1" s="1"/>
  <c r="I63" i="1" s="1"/>
  <c r="K63" i="1" s="1"/>
  <c r="M63" i="1" s="1"/>
  <c r="O63" i="1" s="1"/>
  <c r="C54" i="1"/>
  <c r="C34" i="1"/>
  <c r="C27" i="1"/>
  <c r="C46" i="1" l="1"/>
  <c r="C63" i="1" l="1"/>
</calcChain>
</file>

<file path=xl/sharedStrings.xml><?xml version="1.0" encoding="utf-8"?>
<sst xmlns="http://schemas.openxmlformats.org/spreadsheetml/2006/main" count="275" uniqueCount="133">
  <si>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</si>
  <si>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</si>
  <si>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</si>
  <si>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</si>
  <si>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</si>
  <si>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</si>
  <si>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</si>
  <si>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</si>
  <si>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</si>
  <si>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</si>
  <si>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</si>
  <si>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</si>
  <si>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</si>
  <si>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</si>
  <si>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</si>
  <si>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</si>
  <si>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</si>
  <si>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</si>
  <si>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</si>
  <si>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</si>
  <si>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</si>
  <si>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</si>
  <si>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</si>
  <si>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</si>
  <si>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</si>
  <si>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</si>
  <si>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</si>
  <si>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</si>
  <si>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</si>
  <si>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</si>
  <si>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</si>
  <si>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</si>
  <si>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</si>
  <si>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</si>
  <si>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</si>
  <si>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</si>
  <si>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</si>
  <si>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</si>
  <si>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</si>
  <si>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</si>
  <si>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</si>
  <si>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</si>
  <si>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</si>
  <si>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</si>
  <si>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</si>
  <si>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</si>
  <si>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</si>
  <si>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</si>
  <si>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</si>
  <si>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</si>
  <si>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</si>
  <si>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</si>
  <si>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</si>
  <si>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</si>
  <si>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</si>
  <si>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</si>
  <si>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</si>
  <si>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</si>
  <si>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</si>
  <si>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</si>
  <si>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</si>
  <si>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</si>
  <si>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</si>
  <si>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</si>
  <si>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</si>
  <si>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</si>
  <si>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</si>
  <si>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</si>
  <si>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</si>
  <si>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</si>
  <si>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</si>
  <si>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</si>
  <si>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</si>
  <si>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</si>
  <si>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</si>
  <si>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</si>
  <si>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</si>
  <si>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</si>
  <si>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</si>
  <si>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</si>
  <si>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</si>
  <si>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</si>
  <si>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</si>
  <si>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</si>
  <si>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</si>
  <si>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</si>
  <si>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</si>
  <si>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</si>
  <si>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</si>
  <si>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</si>
  <si>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</si>
  <si>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</si>
  <si>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</si>
  <si>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</si>
  <si>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</si>
  <si>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</si>
  <si>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</si>
  <si>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</si>
  <si>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</si>
  <si>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</si>
  <si>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</si>
  <si>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</si>
  <si>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</si>
  <si>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</si>
  <si>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</si>
  <si>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</si>
  <si>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</si>
  <si>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</si>
  <si>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</si>
  <si>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дефицита бюджета городского округа город Мегион на 2015 год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</si>
  <si>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</si>
  <si>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</si>
  <si>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</si>
  <si>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</si>
  <si>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</si>
  <si>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</si>
  <si>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</si>
  <si>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</si>
  <si>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</si>
  <si>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</si>
  <si>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</si>
  <si>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Утверждено решением о бюджете от 27.11.2014 №470 (тыс.рублей)</t>
  </si>
  <si>
    <t>Уточнение январь (тыс.рублей)</t>
  </si>
  <si>
    <t>Сумма с учетом уточнения (тыс.рублей)</t>
  </si>
  <si>
    <t>Уточнение апрель (тыс.рублей)</t>
  </si>
  <si>
    <t>Уточнено решением о бюджете от 30.01.2015 №490 (тыс.рублей)</t>
  </si>
  <si>
    <t>Приложение 13</t>
  </si>
  <si>
    <t>Источники внутреннего финансирования дефицита бюджета городского округа город Мегион на плановый период 2016 и 2017 годов</t>
  </si>
  <si>
    <t>Сумма на 2014 год  (тыс.рублей)</t>
  </si>
  <si>
    <t>Уточнение январь</t>
  </si>
  <si>
    <t>Сумма на 2017 год  (тыс.рублей)</t>
  </si>
  <si>
    <t>Приложение 14</t>
  </si>
  <si>
    <t>от   24.04.2015    №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</si>
</sst>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2" borderId="0" xfId="0" applyNumberFormat="1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zoomScaleNormal="100" workbookViewId="0">
      <selection activeCell="G4" sqref="G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customWidth="1"/>
    <col min="6" max="6" width="13.28515625" style="3" customWidth="1"/>
    <col min="7" max="7" width="20.140625" style="3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8" width="13.28515625" style="3" hidden="1" customWidth="1"/>
    <col min="19" max="19" width="20.140625" style="3" hidden="1" customWidth="1"/>
    <col min="20" max="20" width="11.28515625" style="3" bestFit="1" customWidth="1"/>
    <col min="21" max="21" width="10.5703125" style="3" bestFit="1" customWidth="1"/>
    <col min="22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E1" s="2"/>
      <c r="F1" s="2" t="s">
        <v>126</v>
      </c>
      <c r="I1" s="2"/>
      <c r="K1" s="2"/>
      <c r="M1" s="2"/>
      <c r="O1" s="2"/>
    </row>
    <row r="2" spans="1:19" s="1" customFormat="1" ht="15.75" x14ac:dyDescent="0.25">
      <c r="E2" s="2"/>
      <c r="F2" s="2" t="s">
        <v>0</v>
      </c>
      <c r="I2" s="2"/>
      <c r="K2" s="2"/>
      <c r="M2" s="2"/>
      <c r="O2" s="2"/>
    </row>
    <row r="3" spans="1:19" x14ac:dyDescent="0.25">
      <c r="F3" s="3" t="s">
        <v>1</v>
      </c>
    </row>
    <row r="4" spans="1:19" s="1" customFormat="1" ht="15.75" x14ac:dyDescent="0.25">
      <c r="E4" s="2"/>
      <c r="F4" s="2" t="s">
        <v>132</v>
      </c>
      <c r="I4" s="2"/>
      <c r="K4" s="2"/>
      <c r="M4" s="2"/>
      <c r="O4" s="2"/>
    </row>
    <row r="6" spans="1:19" x14ac:dyDescent="0.25">
      <c r="A6" s="40" t="s">
        <v>109</v>
      </c>
      <c r="B6" s="40"/>
      <c r="C6" s="40"/>
    </row>
    <row r="7" spans="1:19" x14ac:dyDescent="0.25">
      <c r="A7" s="41"/>
      <c r="B7" s="41"/>
      <c r="C7" s="41"/>
    </row>
    <row r="8" spans="1:19" ht="15" customHeight="1" x14ac:dyDescent="0.25">
      <c r="A8" s="42" t="s">
        <v>2</v>
      </c>
      <c r="B8" s="43" t="s">
        <v>3</v>
      </c>
      <c r="C8" s="39" t="s">
        <v>121</v>
      </c>
      <c r="D8" s="44" t="s">
        <v>122</v>
      </c>
      <c r="E8" s="39" t="s">
        <v>125</v>
      </c>
      <c r="F8" s="44" t="s">
        <v>4</v>
      </c>
      <c r="G8" s="39" t="s">
        <v>123</v>
      </c>
      <c r="H8" s="44" t="s">
        <v>5</v>
      </c>
      <c r="I8" s="39"/>
      <c r="J8" s="44" t="s">
        <v>6</v>
      </c>
      <c r="K8" s="39"/>
      <c r="L8" s="44" t="s">
        <v>7</v>
      </c>
      <c r="M8" s="39"/>
      <c r="N8" s="44" t="s">
        <v>8</v>
      </c>
      <c r="O8" s="39" t="s">
        <v>9</v>
      </c>
      <c r="P8" s="39" t="s">
        <v>10</v>
      </c>
      <c r="Q8" s="39" t="s">
        <v>11</v>
      </c>
      <c r="R8" s="44" t="s">
        <v>124</v>
      </c>
      <c r="S8" s="39" t="s">
        <v>123</v>
      </c>
    </row>
    <row r="9" spans="1:19" ht="69.75" customHeight="1" x14ac:dyDescent="0.25">
      <c r="A9" s="42"/>
      <c r="B9" s="43"/>
      <c r="C9" s="39"/>
      <c r="D9" s="45"/>
      <c r="E9" s="39"/>
      <c r="F9" s="45"/>
      <c r="G9" s="39"/>
      <c r="H9" s="45"/>
      <c r="I9" s="39"/>
      <c r="J9" s="45"/>
      <c r="K9" s="39"/>
      <c r="L9" s="45"/>
      <c r="M9" s="39"/>
      <c r="N9" s="45"/>
      <c r="O9" s="39"/>
      <c r="P9" s="39"/>
      <c r="Q9" s="39"/>
      <c r="R9" s="45"/>
      <c r="S9" s="39"/>
    </row>
    <row r="10" spans="1:19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</v>
      </c>
      <c r="R10" s="7"/>
      <c r="S10" s="32" t="s">
        <v>12</v>
      </c>
    </row>
    <row r="11" spans="1:19" ht="28.5" x14ac:dyDescent="0.25">
      <c r="A11" s="9" t="s">
        <v>14</v>
      </c>
      <c r="B11" s="10" t="s">
        <v>15</v>
      </c>
      <c r="C11" s="11">
        <f>SUM(C12+C17+C22)</f>
        <v>93960.9</v>
      </c>
      <c r="D11" s="11">
        <f t="shared" ref="D11" si="0">SUM(D12+D17+D22)</f>
        <v>0</v>
      </c>
      <c r="E11" s="33">
        <f t="shared" ref="E11:E63" si="1">SUM(C11+D11)</f>
        <v>93960.9</v>
      </c>
      <c r="F11" s="11">
        <f>SUM(F12+F17+F22)</f>
        <v>-7457.5</v>
      </c>
      <c r="G11" s="12">
        <f>SUM(E11:F11)</f>
        <v>86503.4</v>
      </c>
      <c r="H11" s="11">
        <f t="shared" ref="H11:J11" si="2">SUM(H12+H17+H22)</f>
        <v>0</v>
      </c>
      <c r="I11" s="12">
        <f>SUM(G11:H11)</f>
        <v>86503.4</v>
      </c>
      <c r="J11" s="11">
        <f t="shared" si="2"/>
        <v>0</v>
      </c>
      <c r="K11" s="12">
        <f>SUM(I11:J11)</f>
        <v>86503.4</v>
      </c>
      <c r="L11" s="11">
        <f t="shared" ref="L11:N11" si="3">SUM(L12+L17+L22)</f>
        <v>0</v>
      </c>
      <c r="M11" s="12">
        <f>SUM(K11:L11)</f>
        <v>86503.4</v>
      </c>
      <c r="N11" s="11">
        <f t="shared" si="3"/>
        <v>0</v>
      </c>
      <c r="O11" s="12">
        <f>SUM(M11:N11)</f>
        <v>86503.4</v>
      </c>
      <c r="P11" s="11">
        <f>SUM(P12+P17+P22)</f>
        <v>100240.1</v>
      </c>
      <c r="Q11" s="11">
        <f>SUM(Q12+Q17+Q22)</f>
        <v>74197.899999999994</v>
      </c>
      <c r="R11" s="11">
        <f t="shared" ref="R11" si="4">SUM(R12+R17+R22)</f>
        <v>0</v>
      </c>
      <c r="S11" s="33">
        <f t="shared" ref="S11:S63" si="5">SUM(Q11+R11)</f>
        <v>74197.899999999994</v>
      </c>
    </row>
    <row r="12" spans="1:19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3" si="8">SUM(E12:F12)</f>
        <v>0</v>
      </c>
      <c r="H12" s="11">
        <f t="shared" ref="H12:J12" si="9">H14</f>
        <v>0</v>
      </c>
      <c r="I12" s="12">
        <f t="shared" ref="I12:I63" si="10">SUM(G12:H12)</f>
        <v>0</v>
      </c>
      <c r="J12" s="11">
        <f t="shared" si="9"/>
        <v>0</v>
      </c>
      <c r="K12" s="12">
        <f t="shared" ref="K12:K63" si="11">SUM(I12:J12)</f>
        <v>0</v>
      </c>
      <c r="L12" s="11">
        <f t="shared" ref="L12:N12" si="12">L14</f>
        <v>0</v>
      </c>
      <c r="M12" s="12">
        <f t="shared" ref="M12:M63" si="13">SUM(K12:L12)</f>
        <v>0</v>
      </c>
      <c r="N12" s="11">
        <f t="shared" si="12"/>
        <v>0</v>
      </c>
      <c r="O12" s="12">
        <f t="shared" ref="O12:O63" si="14">SUM(M12:N12)</f>
        <v>0</v>
      </c>
      <c r="P12" s="11">
        <f>P14</f>
        <v>0</v>
      </c>
      <c r="Q12" s="11">
        <f>Q14</f>
        <v>0</v>
      </c>
      <c r="R12" s="11">
        <f t="shared" ref="R12" si="15">R14</f>
        <v>0</v>
      </c>
      <c r="S12" s="12">
        <f t="shared" si="5"/>
        <v>0</v>
      </c>
    </row>
    <row r="13" spans="1:19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5" t="s">
        <v>20</v>
      </c>
      <c r="Q13" s="15" t="s">
        <v>20</v>
      </c>
      <c r="R13" s="16"/>
      <c r="S13" s="12">
        <f t="shared" si="5"/>
        <v>0</v>
      </c>
    </row>
    <row r="14" spans="1:19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6">D16</f>
        <v>0</v>
      </c>
      <c r="E14" s="12">
        <f t="shared" si="1"/>
        <v>0</v>
      </c>
      <c r="F14" s="12">
        <f t="shared" ref="F14" si="17">F16</f>
        <v>0</v>
      </c>
      <c r="G14" s="12">
        <f t="shared" si="8"/>
        <v>0</v>
      </c>
      <c r="H14" s="12">
        <f t="shared" ref="H14:J14" si="18">H16</f>
        <v>0</v>
      </c>
      <c r="I14" s="12">
        <f t="shared" si="10"/>
        <v>0</v>
      </c>
      <c r="J14" s="12">
        <f t="shared" si="18"/>
        <v>0</v>
      </c>
      <c r="K14" s="12">
        <f t="shared" si="11"/>
        <v>0</v>
      </c>
      <c r="L14" s="12">
        <f t="shared" ref="L14:N14" si="19">L16</f>
        <v>0</v>
      </c>
      <c r="M14" s="12">
        <f t="shared" si="13"/>
        <v>0</v>
      </c>
      <c r="N14" s="12">
        <f t="shared" si="19"/>
        <v>0</v>
      </c>
      <c r="O14" s="12">
        <f t="shared" si="14"/>
        <v>0</v>
      </c>
      <c r="P14" s="12">
        <f>P16</f>
        <v>0</v>
      </c>
      <c r="Q14" s="12">
        <f>Q16</f>
        <v>0</v>
      </c>
      <c r="R14" s="12">
        <f t="shared" ref="R14" si="20">R16</f>
        <v>0</v>
      </c>
      <c r="S14" s="12">
        <f t="shared" si="5"/>
        <v>0</v>
      </c>
    </row>
    <row r="15" spans="1:19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18">
        <f>SUM(P16)</f>
        <v>0</v>
      </c>
      <c r="Q15" s="18">
        <f>SUM(Q16)</f>
        <v>0</v>
      </c>
      <c r="R15" s="16"/>
      <c r="S15" s="12">
        <f t="shared" si="5"/>
        <v>0</v>
      </c>
    </row>
    <row r="16" spans="1:19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18">
        <v>0</v>
      </c>
      <c r="Q16" s="18">
        <v>0</v>
      </c>
      <c r="R16" s="18">
        <v>0</v>
      </c>
      <c r="S16" s="12">
        <f t="shared" si="5"/>
        <v>0</v>
      </c>
    </row>
    <row r="17" spans="1:19" ht="28.5" x14ac:dyDescent="0.25">
      <c r="A17" s="9" t="s">
        <v>27</v>
      </c>
      <c r="B17" s="10" t="s">
        <v>28</v>
      </c>
      <c r="C17" s="11">
        <f>SUM(C18+C20)</f>
        <v>78960.899999999994</v>
      </c>
      <c r="D17" s="11">
        <f t="shared" ref="D17" si="21">SUM(D18+D20)</f>
        <v>0</v>
      </c>
      <c r="E17" s="12">
        <f t="shared" si="1"/>
        <v>78960.899999999994</v>
      </c>
      <c r="F17" s="11">
        <f t="shared" ref="F17" si="22">SUM(F18+F20)</f>
        <v>7542.5</v>
      </c>
      <c r="G17" s="12">
        <f t="shared" si="8"/>
        <v>86503.4</v>
      </c>
      <c r="H17" s="11">
        <f t="shared" ref="H17:J17" si="23">SUM(H18+H20)</f>
        <v>0</v>
      </c>
      <c r="I17" s="12">
        <f t="shared" si="10"/>
        <v>86503.4</v>
      </c>
      <c r="J17" s="11">
        <f t="shared" si="23"/>
        <v>0</v>
      </c>
      <c r="K17" s="12">
        <f t="shared" si="11"/>
        <v>86503.4</v>
      </c>
      <c r="L17" s="11">
        <f t="shared" ref="L17:N17" si="24">SUM(L18+L20)</f>
        <v>0</v>
      </c>
      <c r="M17" s="12">
        <f t="shared" si="13"/>
        <v>86503.4</v>
      </c>
      <c r="N17" s="11">
        <f t="shared" si="24"/>
        <v>0</v>
      </c>
      <c r="O17" s="12">
        <f t="shared" si="14"/>
        <v>86503.4</v>
      </c>
      <c r="P17" s="11">
        <f>SUM(P18+P20)</f>
        <v>100240.1</v>
      </c>
      <c r="Q17" s="11">
        <f>SUM(Q18+Q20)</f>
        <v>74197.899999999994</v>
      </c>
      <c r="R17" s="11">
        <f t="shared" ref="R17" si="25">SUM(R18+R20)</f>
        <v>0</v>
      </c>
      <c r="S17" s="12">
        <f t="shared" si="5"/>
        <v>74197.899999999994</v>
      </c>
    </row>
    <row r="18" spans="1:19" ht="30" x14ac:dyDescent="0.25">
      <c r="A18" s="13" t="s">
        <v>29</v>
      </c>
      <c r="B18" s="14" t="s">
        <v>30</v>
      </c>
      <c r="C18" s="18">
        <f>SUM(C19)</f>
        <v>78960.899999999994</v>
      </c>
      <c r="D18" s="18">
        <f t="shared" ref="D18:N18" si="26">SUM(D19)</f>
        <v>0</v>
      </c>
      <c r="E18" s="12">
        <f t="shared" si="1"/>
        <v>78960.899999999994</v>
      </c>
      <c r="F18" s="18">
        <f t="shared" si="26"/>
        <v>42542.5</v>
      </c>
      <c r="G18" s="12">
        <f t="shared" si="8"/>
        <v>121503.4</v>
      </c>
      <c r="H18" s="18">
        <f t="shared" si="26"/>
        <v>0</v>
      </c>
      <c r="I18" s="12">
        <f t="shared" si="10"/>
        <v>121503.4</v>
      </c>
      <c r="J18" s="18">
        <f t="shared" si="26"/>
        <v>0</v>
      </c>
      <c r="K18" s="12">
        <f t="shared" si="11"/>
        <v>121503.4</v>
      </c>
      <c r="L18" s="18">
        <f t="shared" si="26"/>
        <v>0</v>
      </c>
      <c r="M18" s="12">
        <f t="shared" si="13"/>
        <v>121503.4</v>
      </c>
      <c r="N18" s="18">
        <f t="shared" si="26"/>
        <v>0</v>
      </c>
      <c r="O18" s="12">
        <f t="shared" si="14"/>
        <v>121503.4</v>
      </c>
      <c r="P18" s="18">
        <f>SUM(P19)</f>
        <v>198205.1</v>
      </c>
      <c r="Q18" s="18">
        <f>SUM(Q19)</f>
        <v>174438</v>
      </c>
      <c r="R18" s="18">
        <f t="shared" ref="R18" si="27">SUM(R19)</f>
        <v>0</v>
      </c>
      <c r="S18" s="12">
        <f t="shared" si="5"/>
        <v>174438</v>
      </c>
    </row>
    <row r="19" spans="1:19" ht="30" x14ac:dyDescent="0.25">
      <c r="A19" s="13" t="s">
        <v>31</v>
      </c>
      <c r="B19" s="14" t="s">
        <v>110</v>
      </c>
      <c r="C19" s="18">
        <v>78960.899999999994</v>
      </c>
      <c r="D19" s="16"/>
      <c r="E19" s="12">
        <f t="shared" si="1"/>
        <v>78960.899999999994</v>
      </c>
      <c r="F19" s="17">
        <v>42542.5</v>
      </c>
      <c r="G19" s="12">
        <f t="shared" si="8"/>
        <v>121503.4</v>
      </c>
      <c r="H19" s="19"/>
      <c r="I19" s="12">
        <f t="shared" si="10"/>
        <v>121503.4</v>
      </c>
      <c r="J19" s="19"/>
      <c r="K19" s="12">
        <f t="shared" si="11"/>
        <v>121503.4</v>
      </c>
      <c r="L19" s="17"/>
      <c r="M19" s="12">
        <f t="shared" si="13"/>
        <v>121503.4</v>
      </c>
      <c r="N19" s="17"/>
      <c r="O19" s="12">
        <f t="shared" si="14"/>
        <v>121503.4</v>
      </c>
      <c r="P19" s="18">
        <v>198205.1</v>
      </c>
      <c r="Q19" s="18">
        <v>174438</v>
      </c>
      <c r="R19" s="16"/>
      <c r="S19" s="12">
        <f t="shared" si="5"/>
        <v>174438</v>
      </c>
    </row>
    <row r="20" spans="1:19" ht="30" x14ac:dyDescent="0.25">
      <c r="A20" s="13" t="s">
        <v>32</v>
      </c>
      <c r="B20" s="14" t="s">
        <v>33</v>
      </c>
      <c r="C20" s="18">
        <f>SUM(C21)</f>
        <v>0</v>
      </c>
      <c r="D20" s="18">
        <f t="shared" ref="D20:N20" si="28">SUM(D21)</f>
        <v>0</v>
      </c>
      <c r="E20" s="12">
        <f t="shared" si="1"/>
        <v>0</v>
      </c>
      <c r="F20" s="18">
        <f t="shared" si="28"/>
        <v>-35000</v>
      </c>
      <c r="G20" s="12">
        <f t="shared" si="8"/>
        <v>-35000</v>
      </c>
      <c r="H20" s="18">
        <f t="shared" si="28"/>
        <v>0</v>
      </c>
      <c r="I20" s="12">
        <f t="shared" si="10"/>
        <v>-35000</v>
      </c>
      <c r="J20" s="18">
        <f t="shared" si="28"/>
        <v>0</v>
      </c>
      <c r="K20" s="12">
        <f t="shared" si="11"/>
        <v>-35000</v>
      </c>
      <c r="L20" s="18">
        <f t="shared" si="28"/>
        <v>0</v>
      </c>
      <c r="M20" s="12">
        <f t="shared" si="13"/>
        <v>-35000</v>
      </c>
      <c r="N20" s="18">
        <f t="shared" si="28"/>
        <v>0</v>
      </c>
      <c r="O20" s="12">
        <f t="shared" si="14"/>
        <v>-35000</v>
      </c>
      <c r="P20" s="18">
        <f>SUM(P21)</f>
        <v>-97965</v>
      </c>
      <c r="Q20" s="18">
        <f>SUM(Q21)</f>
        <v>-100240.1</v>
      </c>
      <c r="R20" s="18">
        <f t="shared" ref="R20" si="29">SUM(R21)</f>
        <v>0</v>
      </c>
      <c r="S20" s="12">
        <f t="shared" si="5"/>
        <v>-100240.1</v>
      </c>
    </row>
    <row r="21" spans="1:19" ht="30" x14ac:dyDescent="0.25">
      <c r="A21" s="13" t="s">
        <v>34</v>
      </c>
      <c r="B21" s="14" t="s">
        <v>111</v>
      </c>
      <c r="C21" s="18"/>
      <c r="D21" s="16"/>
      <c r="E21" s="12">
        <f t="shared" si="1"/>
        <v>0</v>
      </c>
      <c r="F21" s="17">
        <v>-35000</v>
      </c>
      <c r="G21" s="12">
        <f t="shared" si="8"/>
        <v>-35000</v>
      </c>
      <c r="H21" s="19"/>
      <c r="I21" s="12">
        <f t="shared" si="10"/>
        <v>-35000</v>
      </c>
      <c r="J21" s="19"/>
      <c r="K21" s="12">
        <f t="shared" si="11"/>
        <v>-35000</v>
      </c>
      <c r="L21" s="17"/>
      <c r="M21" s="12">
        <f t="shared" si="13"/>
        <v>-35000</v>
      </c>
      <c r="N21" s="17"/>
      <c r="O21" s="12">
        <f t="shared" si="14"/>
        <v>-35000</v>
      </c>
      <c r="P21" s="18">
        <v>-97965</v>
      </c>
      <c r="Q21" s="18">
        <v>-100240.1</v>
      </c>
      <c r="R21" s="16"/>
      <c r="S21" s="12">
        <f t="shared" si="5"/>
        <v>-100240.1</v>
      </c>
    </row>
    <row r="22" spans="1:19" s="23" customFormat="1" ht="28.5" x14ac:dyDescent="0.25">
      <c r="A22" s="20" t="s">
        <v>35</v>
      </c>
      <c r="B22" s="21" t="s">
        <v>36</v>
      </c>
      <c r="C22" s="22">
        <f>C23+C25</f>
        <v>15000</v>
      </c>
      <c r="D22" s="22">
        <f t="shared" ref="D22" si="30">D23+D25</f>
        <v>0</v>
      </c>
      <c r="E22" s="12">
        <f t="shared" si="1"/>
        <v>15000</v>
      </c>
      <c r="F22" s="22">
        <f t="shared" ref="F22" si="31">F23+F25</f>
        <v>-15000</v>
      </c>
      <c r="G22" s="12">
        <f t="shared" si="8"/>
        <v>0</v>
      </c>
      <c r="H22" s="22">
        <f t="shared" ref="H22:J22" si="32">H23+H25</f>
        <v>0</v>
      </c>
      <c r="I22" s="12">
        <f t="shared" si="10"/>
        <v>0</v>
      </c>
      <c r="J22" s="22">
        <f t="shared" si="32"/>
        <v>0</v>
      </c>
      <c r="K22" s="12">
        <f t="shared" si="11"/>
        <v>0</v>
      </c>
      <c r="L22" s="22">
        <f t="shared" ref="L22:N22" si="33">L23+L25</f>
        <v>0</v>
      </c>
      <c r="M22" s="12">
        <f t="shared" si="13"/>
        <v>0</v>
      </c>
      <c r="N22" s="22">
        <f t="shared" si="33"/>
        <v>0</v>
      </c>
      <c r="O22" s="12">
        <f t="shared" si="14"/>
        <v>0</v>
      </c>
      <c r="P22" s="22">
        <f>P23+P25</f>
        <v>0</v>
      </c>
      <c r="Q22" s="22">
        <f>Q23+Q25</f>
        <v>0</v>
      </c>
      <c r="R22" s="22">
        <f t="shared" ref="R22" si="34">R23+R25</f>
        <v>0</v>
      </c>
      <c r="S22" s="12">
        <f t="shared" si="5"/>
        <v>0</v>
      </c>
    </row>
    <row r="23" spans="1:19" s="23" customFormat="1" ht="30" x14ac:dyDescent="0.25">
      <c r="A23" s="24" t="s">
        <v>37</v>
      </c>
      <c r="B23" s="25" t="s">
        <v>38</v>
      </c>
      <c r="C23" s="26">
        <f>C24</f>
        <v>50000</v>
      </c>
      <c r="D23" s="26">
        <f t="shared" ref="D23:N23" si="35">D24</f>
        <v>0</v>
      </c>
      <c r="E23" s="12">
        <f t="shared" si="1"/>
        <v>50000</v>
      </c>
      <c r="F23" s="26">
        <f t="shared" si="35"/>
        <v>-50000</v>
      </c>
      <c r="G23" s="12">
        <f t="shared" si="8"/>
        <v>0</v>
      </c>
      <c r="H23" s="26">
        <f t="shared" si="35"/>
        <v>0</v>
      </c>
      <c r="I23" s="12">
        <f t="shared" si="10"/>
        <v>0</v>
      </c>
      <c r="J23" s="26">
        <f t="shared" si="35"/>
        <v>0</v>
      </c>
      <c r="K23" s="12">
        <f t="shared" si="11"/>
        <v>0</v>
      </c>
      <c r="L23" s="26">
        <f t="shared" si="35"/>
        <v>0</v>
      </c>
      <c r="M23" s="12">
        <f t="shared" si="13"/>
        <v>0</v>
      </c>
      <c r="N23" s="26">
        <f t="shared" si="35"/>
        <v>0</v>
      </c>
      <c r="O23" s="12">
        <f t="shared" si="14"/>
        <v>0</v>
      </c>
      <c r="P23" s="26">
        <f>P24</f>
        <v>0</v>
      </c>
      <c r="Q23" s="26">
        <f>Q24</f>
        <v>0</v>
      </c>
      <c r="R23" s="26">
        <f t="shared" ref="R23" si="36">R24</f>
        <v>0</v>
      </c>
      <c r="S23" s="12">
        <f t="shared" si="5"/>
        <v>0</v>
      </c>
    </row>
    <row r="24" spans="1:19" s="23" customFormat="1" ht="30" x14ac:dyDescent="0.25">
      <c r="A24" s="24" t="s">
        <v>39</v>
      </c>
      <c r="B24" s="25" t="s">
        <v>112</v>
      </c>
      <c r="C24" s="26">
        <v>50000</v>
      </c>
      <c r="D24" s="27"/>
      <c r="E24" s="12">
        <f t="shared" si="1"/>
        <v>50000</v>
      </c>
      <c r="F24" s="27">
        <v>-50000</v>
      </c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26"/>
      <c r="Q24" s="26"/>
      <c r="R24" s="27"/>
      <c r="S24" s="12">
        <f t="shared" si="5"/>
        <v>0</v>
      </c>
    </row>
    <row r="25" spans="1:19" s="23" customFormat="1" ht="45" x14ac:dyDescent="0.25">
      <c r="A25" s="24" t="s">
        <v>40</v>
      </c>
      <c r="B25" s="25" t="s">
        <v>41</v>
      </c>
      <c r="C25" s="26">
        <f>SUM(C26)</f>
        <v>-35000</v>
      </c>
      <c r="D25" s="26">
        <f t="shared" ref="D25:N25" si="37">SUM(D26)</f>
        <v>0</v>
      </c>
      <c r="E25" s="12">
        <f t="shared" si="1"/>
        <v>-35000</v>
      </c>
      <c r="F25" s="26">
        <f t="shared" si="37"/>
        <v>35000</v>
      </c>
      <c r="G25" s="12">
        <f t="shared" si="8"/>
        <v>0</v>
      </c>
      <c r="H25" s="26">
        <f t="shared" si="37"/>
        <v>0</v>
      </c>
      <c r="I25" s="12">
        <f t="shared" si="10"/>
        <v>0</v>
      </c>
      <c r="J25" s="26">
        <f t="shared" si="37"/>
        <v>0</v>
      </c>
      <c r="K25" s="12">
        <f t="shared" si="11"/>
        <v>0</v>
      </c>
      <c r="L25" s="26">
        <f t="shared" si="37"/>
        <v>0</v>
      </c>
      <c r="M25" s="12">
        <f t="shared" si="13"/>
        <v>0</v>
      </c>
      <c r="N25" s="26">
        <f t="shared" si="37"/>
        <v>0</v>
      </c>
      <c r="O25" s="12">
        <f t="shared" si="14"/>
        <v>0</v>
      </c>
      <c r="P25" s="26">
        <f>SUM(P26)</f>
        <v>0</v>
      </c>
      <c r="Q25" s="26">
        <f>SUM(Q26)</f>
        <v>0</v>
      </c>
      <c r="R25" s="26">
        <f t="shared" ref="R25" si="38">SUM(R26)</f>
        <v>0</v>
      </c>
      <c r="S25" s="12">
        <f t="shared" si="5"/>
        <v>0</v>
      </c>
    </row>
    <row r="26" spans="1:19" s="23" customFormat="1" ht="45" x14ac:dyDescent="0.25">
      <c r="A26" s="24" t="s">
        <v>42</v>
      </c>
      <c r="B26" s="25" t="s">
        <v>113</v>
      </c>
      <c r="C26" s="26">
        <v>-35000</v>
      </c>
      <c r="D26" s="29"/>
      <c r="E26" s="12">
        <f t="shared" si="1"/>
        <v>-35000</v>
      </c>
      <c r="F26" s="28">
        <v>35000</v>
      </c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26"/>
      <c r="Q26" s="26"/>
      <c r="R26" s="29"/>
      <c r="S26" s="12">
        <f t="shared" si="5"/>
        <v>0</v>
      </c>
    </row>
    <row r="27" spans="1:19" s="23" customFormat="1" ht="28.5" hidden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22">
        <f>P28+P31+P34</f>
        <v>0</v>
      </c>
      <c r="Q27" s="22">
        <f>Q28+Q31+Q34</f>
        <v>0</v>
      </c>
      <c r="R27" s="29"/>
      <c r="S27" s="12">
        <f t="shared" si="5"/>
        <v>0</v>
      </c>
    </row>
    <row r="28" spans="1:19" s="23" customFormat="1" ht="30" hidden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26">
        <f>P29</f>
        <v>0</v>
      </c>
      <c r="Q28" s="26">
        <f>Q29</f>
        <v>0</v>
      </c>
      <c r="R28" s="29"/>
      <c r="S28" s="12">
        <f t="shared" si="5"/>
        <v>0</v>
      </c>
    </row>
    <row r="29" spans="1:19" s="23" customFormat="1" ht="30" hidden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26">
        <f>P30</f>
        <v>0</v>
      </c>
      <c r="Q29" s="26">
        <f>Q30</f>
        <v>0</v>
      </c>
      <c r="R29" s="29"/>
      <c r="S29" s="12">
        <f t="shared" si="5"/>
        <v>0</v>
      </c>
    </row>
    <row r="30" spans="1:19" s="23" customFormat="1" ht="45" hidden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26">
        <v>0</v>
      </c>
      <c r="Q30" s="26">
        <v>0</v>
      </c>
      <c r="R30" s="29"/>
      <c r="S30" s="12">
        <f t="shared" si="5"/>
        <v>0</v>
      </c>
    </row>
    <row r="31" spans="1:19" s="23" customFormat="1" ht="30" hidden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26">
        <f>P32</f>
        <v>0</v>
      </c>
      <c r="Q31" s="26">
        <f>Q32</f>
        <v>0</v>
      </c>
      <c r="R31" s="29"/>
      <c r="S31" s="12">
        <f t="shared" si="5"/>
        <v>0</v>
      </c>
    </row>
    <row r="32" spans="1:19" s="23" customFormat="1" ht="75" hidden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26">
        <f>P33</f>
        <v>0</v>
      </c>
      <c r="Q32" s="26">
        <f>Q33</f>
        <v>0</v>
      </c>
      <c r="R32" s="29"/>
      <c r="S32" s="12">
        <f t="shared" si="5"/>
        <v>0</v>
      </c>
    </row>
    <row r="33" spans="1:19" s="23" customFormat="1" ht="90" hidden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26">
        <v>0</v>
      </c>
      <c r="Q33" s="26">
        <v>0</v>
      </c>
      <c r="R33" s="29"/>
      <c r="S33" s="12">
        <f t="shared" si="5"/>
        <v>0</v>
      </c>
    </row>
    <row r="34" spans="1:19" s="23" customFormat="1" ht="30" hidden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26">
        <f>P35+P40</f>
        <v>0</v>
      </c>
      <c r="Q34" s="26">
        <f>Q35+Q40</f>
        <v>0</v>
      </c>
      <c r="R34" s="29"/>
      <c r="S34" s="12">
        <f t="shared" si="5"/>
        <v>0</v>
      </c>
    </row>
    <row r="35" spans="1:19" s="23" customFormat="1" ht="30" hidden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26">
        <f>P36+P38</f>
        <v>0</v>
      </c>
      <c r="Q35" s="26">
        <f>Q36+Q38</f>
        <v>0</v>
      </c>
      <c r="R35" s="29"/>
      <c r="S35" s="12">
        <f t="shared" si="5"/>
        <v>0</v>
      </c>
    </row>
    <row r="36" spans="1:19" s="23" customFormat="1" ht="30" hidden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26">
        <f>P37</f>
        <v>0</v>
      </c>
      <c r="Q36" s="26">
        <f>Q37</f>
        <v>0</v>
      </c>
      <c r="R36" s="29"/>
      <c r="S36" s="12">
        <f t="shared" si="5"/>
        <v>0</v>
      </c>
    </row>
    <row r="37" spans="1:19" s="23" customFormat="1" ht="30" hidden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26">
        <v>0</v>
      </c>
      <c r="Q37" s="26">
        <v>0</v>
      </c>
      <c r="R37" s="29"/>
      <c r="S37" s="12">
        <f t="shared" si="5"/>
        <v>0</v>
      </c>
    </row>
    <row r="38" spans="1:19" s="23" customFormat="1" ht="45" hidden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26">
        <f>P39</f>
        <v>0</v>
      </c>
      <c r="Q38" s="26">
        <f>Q39</f>
        <v>0</v>
      </c>
      <c r="R38" s="29"/>
      <c r="S38" s="12">
        <f t="shared" si="5"/>
        <v>0</v>
      </c>
    </row>
    <row r="39" spans="1:19" s="23" customFormat="1" ht="45" hidden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26">
        <v>0</v>
      </c>
      <c r="Q39" s="26">
        <v>0</v>
      </c>
      <c r="R39" s="29"/>
      <c r="S39" s="12">
        <f t="shared" si="5"/>
        <v>0</v>
      </c>
    </row>
    <row r="40" spans="1:19" s="23" customFormat="1" ht="30" hidden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26">
        <f>P41</f>
        <v>0</v>
      </c>
      <c r="Q40" s="26">
        <f>Q41</f>
        <v>0</v>
      </c>
      <c r="R40" s="29"/>
      <c r="S40" s="12">
        <f t="shared" si="5"/>
        <v>0</v>
      </c>
    </row>
    <row r="41" spans="1:19" s="23" customFormat="1" ht="30" hidden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26">
        <f>P42</f>
        <v>0</v>
      </c>
      <c r="Q41" s="26">
        <f>Q42</f>
        <v>0</v>
      </c>
      <c r="R41" s="29"/>
      <c r="S41" s="12">
        <f t="shared" si="5"/>
        <v>0</v>
      </c>
    </row>
    <row r="42" spans="1:19" s="23" customFormat="1" ht="45" hidden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26">
        <v>0</v>
      </c>
      <c r="Q42" s="26">
        <v>0</v>
      </c>
      <c r="R42" s="29"/>
      <c r="S42" s="12">
        <f t="shared" si="5"/>
        <v>0</v>
      </c>
    </row>
    <row r="43" spans="1:19" s="23" customFormat="1" hidden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26">
        <v>0</v>
      </c>
      <c r="Q43" s="26">
        <v>0</v>
      </c>
      <c r="R43" s="29"/>
      <c r="S43" s="12">
        <f t="shared" si="5"/>
        <v>0</v>
      </c>
    </row>
    <row r="44" spans="1:19" s="23" customFormat="1" ht="30" hidden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26">
        <v>0</v>
      </c>
      <c r="Q44" s="26">
        <v>0</v>
      </c>
      <c r="R44" s="29"/>
      <c r="S44" s="12">
        <f t="shared" si="5"/>
        <v>0</v>
      </c>
    </row>
    <row r="45" spans="1:19" s="23" customFormat="1" ht="30" hidden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26">
        <v>0</v>
      </c>
      <c r="Q45" s="26">
        <v>0</v>
      </c>
      <c r="R45" s="29"/>
      <c r="S45" s="12">
        <f t="shared" si="5"/>
        <v>0</v>
      </c>
    </row>
    <row r="46" spans="1:19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9">SUM(D47+D54)</f>
        <v>4870.8000000000029</v>
      </c>
      <c r="E46" s="33">
        <f t="shared" si="1"/>
        <v>4870.8000000000029</v>
      </c>
      <c r="F46" s="22">
        <f t="shared" ref="F46" si="40">SUM(F47+F54)</f>
        <v>13312</v>
      </c>
      <c r="G46" s="12">
        <f t="shared" si="8"/>
        <v>18182.800000000003</v>
      </c>
      <c r="H46" s="22">
        <f t="shared" ref="H46:J46" si="41">SUM(H47+H54)</f>
        <v>0</v>
      </c>
      <c r="I46" s="12">
        <f t="shared" si="10"/>
        <v>18182.800000000003</v>
      </c>
      <c r="J46" s="22">
        <f t="shared" si="41"/>
        <v>0</v>
      </c>
      <c r="K46" s="12">
        <f t="shared" si="11"/>
        <v>18182.800000000003</v>
      </c>
      <c r="L46" s="22">
        <f t="shared" ref="L46:N46" si="42">SUM(L47+L54)</f>
        <v>0</v>
      </c>
      <c r="M46" s="12">
        <f t="shared" si="13"/>
        <v>18182.800000000003</v>
      </c>
      <c r="N46" s="22">
        <f t="shared" si="42"/>
        <v>0</v>
      </c>
      <c r="O46" s="12">
        <f t="shared" si="14"/>
        <v>18182.800000000003</v>
      </c>
      <c r="P46" s="22">
        <f>SUM(P47+P54)</f>
        <v>0</v>
      </c>
      <c r="Q46" s="22">
        <f>SUM(Q47+Q54)</f>
        <v>0</v>
      </c>
      <c r="R46" s="22">
        <f t="shared" ref="R46" si="43">SUM(R47+R54)</f>
        <v>0</v>
      </c>
      <c r="S46" s="33">
        <f t="shared" si="5"/>
        <v>0</v>
      </c>
    </row>
    <row r="47" spans="1:19" s="23" customFormat="1" x14ac:dyDescent="0.25">
      <c r="A47" s="24" t="s">
        <v>83</v>
      </c>
      <c r="B47" s="25" t="s">
        <v>84</v>
      </c>
      <c r="C47" s="26">
        <f>C51+C48</f>
        <v>-3994762.6</v>
      </c>
      <c r="D47" s="26">
        <f t="shared" ref="D47" si="44">D51+D48</f>
        <v>-30812.1</v>
      </c>
      <c r="E47" s="12">
        <f t="shared" si="1"/>
        <v>-4025574.7</v>
      </c>
      <c r="F47" s="26">
        <f t="shared" ref="F47" si="45">F51+F48</f>
        <v>-197383</v>
      </c>
      <c r="G47" s="12">
        <f t="shared" si="8"/>
        <v>-4222957.7</v>
      </c>
      <c r="H47" s="26">
        <f t="shared" ref="H47:J47" si="46">H51+H48</f>
        <v>0</v>
      </c>
      <c r="I47" s="12">
        <f t="shared" si="10"/>
        <v>-4222957.7</v>
      </c>
      <c r="J47" s="26">
        <f t="shared" si="46"/>
        <v>0</v>
      </c>
      <c r="K47" s="12">
        <f t="shared" si="11"/>
        <v>-4222957.7</v>
      </c>
      <c r="L47" s="26">
        <f t="shared" ref="L47:N47" si="47">L51+L48</f>
        <v>0</v>
      </c>
      <c r="M47" s="12">
        <f t="shared" si="13"/>
        <v>-4222957.7</v>
      </c>
      <c r="N47" s="26">
        <f t="shared" si="47"/>
        <v>0</v>
      </c>
      <c r="O47" s="12">
        <f t="shared" si="14"/>
        <v>-4222957.7</v>
      </c>
      <c r="P47" s="26">
        <f>P51+P48</f>
        <v>-3442726.5</v>
      </c>
      <c r="Q47" s="26">
        <f>Q51+Q48</f>
        <v>-3322774.2</v>
      </c>
      <c r="R47" s="26">
        <f t="shared" ref="R47" si="48">R51+R48</f>
        <v>0</v>
      </c>
      <c r="S47" s="12">
        <f t="shared" si="5"/>
        <v>-3322774.2</v>
      </c>
    </row>
    <row r="48" spans="1:19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9">D49</f>
        <v>0</v>
      </c>
      <c r="E48" s="12">
        <f t="shared" si="1"/>
        <v>0</v>
      </c>
      <c r="F48" s="26">
        <f t="shared" si="49"/>
        <v>0</v>
      </c>
      <c r="G48" s="12">
        <f t="shared" si="8"/>
        <v>0</v>
      </c>
      <c r="H48" s="26">
        <f t="shared" si="49"/>
        <v>0</v>
      </c>
      <c r="I48" s="12">
        <f t="shared" si="10"/>
        <v>0</v>
      </c>
      <c r="J48" s="26">
        <f t="shared" si="49"/>
        <v>0</v>
      </c>
      <c r="K48" s="12">
        <f t="shared" si="11"/>
        <v>0</v>
      </c>
      <c r="L48" s="26">
        <f t="shared" si="49"/>
        <v>0</v>
      </c>
      <c r="M48" s="12">
        <f t="shared" si="13"/>
        <v>0</v>
      </c>
      <c r="N48" s="26">
        <f t="shared" si="49"/>
        <v>0</v>
      </c>
      <c r="O48" s="12">
        <f t="shared" si="14"/>
        <v>0</v>
      </c>
      <c r="P48" s="26">
        <f>P49</f>
        <v>0</v>
      </c>
      <c r="Q48" s="26">
        <f>Q49</f>
        <v>0</v>
      </c>
      <c r="R48" s="26">
        <f t="shared" ref="R48:R49" si="50">R49</f>
        <v>0</v>
      </c>
      <c r="S48" s="12">
        <f t="shared" si="5"/>
        <v>0</v>
      </c>
    </row>
    <row r="49" spans="1:21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9"/>
        <v>0</v>
      </c>
      <c r="E49" s="12">
        <f t="shared" si="1"/>
        <v>0</v>
      </c>
      <c r="F49" s="26">
        <f t="shared" si="49"/>
        <v>0</v>
      </c>
      <c r="G49" s="12">
        <f t="shared" si="8"/>
        <v>0</v>
      </c>
      <c r="H49" s="26">
        <f t="shared" si="49"/>
        <v>0</v>
      </c>
      <c r="I49" s="12">
        <f t="shared" si="10"/>
        <v>0</v>
      </c>
      <c r="J49" s="26">
        <f t="shared" si="49"/>
        <v>0</v>
      </c>
      <c r="K49" s="12">
        <f t="shared" si="11"/>
        <v>0</v>
      </c>
      <c r="L49" s="26">
        <f t="shared" si="49"/>
        <v>0</v>
      </c>
      <c r="M49" s="12">
        <f t="shared" si="13"/>
        <v>0</v>
      </c>
      <c r="N49" s="26">
        <f t="shared" si="49"/>
        <v>0</v>
      </c>
      <c r="O49" s="12">
        <f t="shared" si="14"/>
        <v>0</v>
      </c>
      <c r="P49" s="26">
        <f>P50</f>
        <v>0</v>
      </c>
      <c r="Q49" s="26">
        <f>Q50</f>
        <v>0</v>
      </c>
      <c r="R49" s="26">
        <f t="shared" si="50"/>
        <v>0</v>
      </c>
      <c r="S49" s="12">
        <f t="shared" si="5"/>
        <v>0</v>
      </c>
    </row>
    <row r="50" spans="1:21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8"/>
        <v>0</v>
      </c>
      <c r="H50" s="29"/>
      <c r="I50" s="12">
        <f t="shared" si="10"/>
        <v>0</v>
      </c>
      <c r="J50" s="29"/>
      <c r="K50" s="12">
        <f t="shared" si="11"/>
        <v>0</v>
      </c>
      <c r="L50" s="28"/>
      <c r="M50" s="12">
        <f t="shared" si="13"/>
        <v>0</v>
      </c>
      <c r="N50" s="28"/>
      <c r="O50" s="12">
        <f t="shared" si="14"/>
        <v>0</v>
      </c>
      <c r="P50" s="26">
        <v>0</v>
      </c>
      <c r="Q50" s="26">
        <v>0</v>
      </c>
      <c r="R50" s="29"/>
      <c r="S50" s="12">
        <f t="shared" si="5"/>
        <v>0</v>
      </c>
    </row>
    <row r="51" spans="1:21" s="23" customFormat="1" x14ac:dyDescent="0.25">
      <c r="A51" s="24" t="s">
        <v>91</v>
      </c>
      <c r="B51" s="25" t="s">
        <v>114</v>
      </c>
      <c r="C51" s="26">
        <f>C52</f>
        <v>-3994762.6</v>
      </c>
      <c r="D51" s="30">
        <f t="shared" ref="D51:N52" si="51">D52</f>
        <v>-30812.1</v>
      </c>
      <c r="E51" s="12">
        <f t="shared" si="1"/>
        <v>-4025574.7</v>
      </c>
      <c r="F51" s="26">
        <f t="shared" si="51"/>
        <v>-197383</v>
      </c>
      <c r="G51" s="12">
        <f t="shared" si="8"/>
        <v>-4222957.7</v>
      </c>
      <c r="H51" s="30">
        <f t="shared" si="51"/>
        <v>0</v>
      </c>
      <c r="I51" s="12">
        <f t="shared" si="10"/>
        <v>-4222957.7</v>
      </c>
      <c r="J51" s="30">
        <f t="shared" si="51"/>
        <v>0</v>
      </c>
      <c r="K51" s="12">
        <f t="shared" si="11"/>
        <v>-4222957.7</v>
      </c>
      <c r="L51" s="26">
        <f t="shared" si="51"/>
        <v>0</v>
      </c>
      <c r="M51" s="12">
        <f t="shared" si="13"/>
        <v>-4222957.7</v>
      </c>
      <c r="N51" s="26">
        <f t="shared" si="51"/>
        <v>0</v>
      </c>
      <c r="O51" s="12">
        <f t="shared" si="14"/>
        <v>-4222957.7</v>
      </c>
      <c r="P51" s="26">
        <f>P52</f>
        <v>-3442726.5</v>
      </c>
      <c r="Q51" s="26">
        <f>Q52</f>
        <v>-3322774.2</v>
      </c>
      <c r="R51" s="30">
        <f t="shared" ref="R51:R52" si="52">R52</f>
        <v>0</v>
      </c>
      <c r="S51" s="12">
        <f t="shared" si="5"/>
        <v>-3322774.2</v>
      </c>
    </row>
    <row r="52" spans="1:21" s="23" customFormat="1" x14ac:dyDescent="0.25">
      <c r="A52" s="24" t="s">
        <v>92</v>
      </c>
      <c r="B52" s="25" t="s">
        <v>115</v>
      </c>
      <c r="C52" s="26">
        <f>C53</f>
        <v>-3994762.6</v>
      </c>
      <c r="D52" s="30">
        <f t="shared" si="51"/>
        <v>-30812.1</v>
      </c>
      <c r="E52" s="12">
        <f t="shared" si="1"/>
        <v>-4025574.7</v>
      </c>
      <c r="F52" s="26">
        <f t="shared" si="51"/>
        <v>-197383</v>
      </c>
      <c r="G52" s="12">
        <f t="shared" si="8"/>
        <v>-4222957.7</v>
      </c>
      <c r="H52" s="30">
        <f t="shared" si="51"/>
        <v>0</v>
      </c>
      <c r="I52" s="12">
        <f t="shared" si="10"/>
        <v>-4222957.7</v>
      </c>
      <c r="J52" s="30">
        <f t="shared" si="51"/>
        <v>0</v>
      </c>
      <c r="K52" s="12">
        <f t="shared" si="11"/>
        <v>-4222957.7</v>
      </c>
      <c r="L52" s="26">
        <f t="shared" si="51"/>
        <v>0</v>
      </c>
      <c r="M52" s="12">
        <f t="shared" si="13"/>
        <v>-4222957.7</v>
      </c>
      <c r="N52" s="26">
        <f t="shared" si="51"/>
        <v>0</v>
      </c>
      <c r="O52" s="12">
        <f t="shared" si="14"/>
        <v>-4222957.7</v>
      </c>
      <c r="P52" s="26">
        <f>P53</f>
        <v>-3442726.5</v>
      </c>
      <c r="Q52" s="26">
        <f>Q53</f>
        <v>-3322774.2</v>
      </c>
      <c r="R52" s="30">
        <f t="shared" si="52"/>
        <v>0</v>
      </c>
      <c r="S52" s="12">
        <f t="shared" si="5"/>
        <v>-3322774.2</v>
      </c>
    </row>
    <row r="53" spans="1:21" s="23" customFormat="1" ht="30" x14ac:dyDescent="0.25">
      <c r="A53" s="24" t="s">
        <v>93</v>
      </c>
      <c r="B53" s="25" t="s">
        <v>116</v>
      </c>
      <c r="C53" s="26">
        <v>-3994762.6</v>
      </c>
      <c r="D53" s="27">
        <v>-30812.1</v>
      </c>
      <c r="E53" s="12">
        <f t="shared" si="1"/>
        <v>-4025574.7</v>
      </c>
      <c r="F53" s="28">
        <v>-197383</v>
      </c>
      <c r="G53" s="12">
        <f t="shared" si="8"/>
        <v>-4222957.7</v>
      </c>
      <c r="H53" s="27"/>
      <c r="I53" s="12">
        <f t="shared" si="10"/>
        <v>-4222957.7</v>
      </c>
      <c r="J53" s="27"/>
      <c r="K53" s="12">
        <f t="shared" si="11"/>
        <v>-4222957.7</v>
      </c>
      <c r="L53" s="28"/>
      <c r="M53" s="12">
        <f t="shared" si="13"/>
        <v>-4222957.7</v>
      </c>
      <c r="N53" s="28"/>
      <c r="O53" s="12">
        <f t="shared" si="14"/>
        <v>-4222957.7</v>
      </c>
      <c r="P53" s="26">
        <v>-3442726.5</v>
      </c>
      <c r="Q53" s="26">
        <v>-3322774.2</v>
      </c>
      <c r="R53" s="27"/>
      <c r="S53" s="12">
        <f t="shared" si="5"/>
        <v>-3322774.2</v>
      </c>
      <c r="T53" s="38"/>
    </row>
    <row r="54" spans="1:21" s="23" customFormat="1" x14ac:dyDescent="0.25">
      <c r="A54" s="24" t="s">
        <v>94</v>
      </c>
      <c r="B54" s="25" t="s">
        <v>95</v>
      </c>
      <c r="C54" s="26">
        <f>C55+C58</f>
        <v>3994762.6</v>
      </c>
      <c r="D54" s="30">
        <f>SUM(D555+D58)</f>
        <v>35682.9</v>
      </c>
      <c r="E54" s="12">
        <f t="shared" si="1"/>
        <v>4030445.5</v>
      </c>
      <c r="F54" s="26">
        <f>SUM(F555+F58)</f>
        <v>210695</v>
      </c>
      <c r="G54" s="12">
        <f t="shared" si="8"/>
        <v>4241140.5</v>
      </c>
      <c r="H54" s="30">
        <f>SUM(H555+H58)</f>
        <v>0</v>
      </c>
      <c r="I54" s="12">
        <f t="shared" si="10"/>
        <v>4241140.5</v>
      </c>
      <c r="J54" s="30">
        <f>SUM(J555+J58)</f>
        <v>0</v>
      </c>
      <c r="K54" s="12">
        <f t="shared" si="11"/>
        <v>4241140.5</v>
      </c>
      <c r="L54" s="26">
        <f>SUM(L555+L58)</f>
        <v>0</v>
      </c>
      <c r="M54" s="12">
        <f t="shared" si="13"/>
        <v>4241140.5</v>
      </c>
      <c r="N54" s="26">
        <f>SUM(N555+N58)</f>
        <v>0</v>
      </c>
      <c r="O54" s="12">
        <f t="shared" si="14"/>
        <v>4241140.5</v>
      </c>
      <c r="P54" s="26">
        <f>P55+P58</f>
        <v>3442726.5</v>
      </c>
      <c r="Q54" s="26">
        <f>Q55+Q58</f>
        <v>3322774.2</v>
      </c>
      <c r="R54" s="30">
        <f>SUM(R555+R58)</f>
        <v>0</v>
      </c>
      <c r="S54" s="12">
        <f t="shared" si="5"/>
        <v>3322774.2</v>
      </c>
    </row>
    <row r="55" spans="1:21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3">D56</f>
        <v>0</v>
      </c>
      <c r="E55" s="12">
        <f t="shared" si="1"/>
        <v>0</v>
      </c>
      <c r="F55" s="26">
        <f t="shared" si="53"/>
        <v>0</v>
      </c>
      <c r="G55" s="12">
        <f t="shared" si="8"/>
        <v>0</v>
      </c>
      <c r="H55" s="30">
        <f t="shared" si="53"/>
        <v>0</v>
      </c>
      <c r="I55" s="12">
        <f t="shared" si="10"/>
        <v>0</v>
      </c>
      <c r="J55" s="30">
        <f t="shared" si="53"/>
        <v>0</v>
      </c>
      <c r="K55" s="12">
        <f t="shared" si="11"/>
        <v>0</v>
      </c>
      <c r="L55" s="26">
        <f t="shared" si="53"/>
        <v>0</v>
      </c>
      <c r="M55" s="12">
        <f t="shared" si="13"/>
        <v>0</v>
      </c>
      <c r="N55" s="26">
        <f t="shared" si="53"/>
        <v>0</v>
      </c>
      <c r="O55" s="12">
        <f t="shared" si="14"/>
        <v>0</v>
      </c>
      <c r="P55" s="26">
        <f>P56</f>
        <v>0</v>
      </c>
      <c r="Q55" s="26">
        <f>Q56</f>
        <v>0</v>
      </c>
      <c r="R55" s="30">
        <f t="shared" ref="R55:R56" si="54">R56</f>
        <v>0</v>
      </c>
      <c r="S55" s="12">
        <f t="shared" si="5"/>
        <v>0</v>
      </c>
    </row>
    <row r="56" spans="1:21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53"/>
        <v>0</v>
      </c>
      <c r="E56" s="12">
        <f t="shared" si="1"/>
        <v>0</v>
      </c>
      <c r="F56" s="26">
        <f t="shared" si="53"/>
        <v>0</v>
      </c>
      <c r="G56" s="12">
        <f t="shared" si="8"/>
        <v>0</v>
      </c>
      <c r="H56" s="26">
        <f t="shared" si="53"/>
        <v>0</v>
      </c>
      <c r="I56" s="12">
        <f t="shared" si="10"/>
        <v>0</v>
      </c>
      <c r="J56" s="26">
        <f t="shared" si="53"/>
        <v>0</v>
      </c>
      <c r="K56" s="12">
        <f t="shared" si="11"/>
        <v>0</v>
      </c>
      <c r="L56" s="26">
        <f t="shared" si="53"/>
        <v>0</v>
      </c>
      <c r="M56" s="12">
        <f t="shared" si="13"/>
        <v>0</v>
      </c>
      <c r="N56" s="26">
        <f t="shared" si="53"/>
        <v>0</v>
      </c>
      <c r="O56" s="12">
        <f t="shared" si="14"/>
        <v>0</v>
      </c>
      <c r="P56" s="26">
        <f>P57</f>
        <v>0</v>
      </c>
      <c r="Q56" s="26">
        <f>Q57</f>
        <v>0</v>
      </c>
      <c r="R56" s="26">
        <f t="shared" si="54"/>
        <v>0</v>
      </c>
      <c r="S56" s="12">
        <f t="shared" si="5"/>
        <v>0</v>
      </c>
    </row>
    <row r="57" spans="1:21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8"/>
      <c r="G57" s="12">
        <f t="shared" si="8"/>
        <v>0</v>
      </c>
      <c r="H57" s="29"/>
      <c r="I57" s="12">
        <f t="shared" si="10"/>
        <v>0</v>
      </c>
      <c r="J57" s="29"/>
      <c r="K57" s="12">
        <f t="shared" si="11"/>
        <v>0</v>
      </c>
      <c r="L57" s="28"/>
      <c r="M57" s="12">
        <f t="shared" si="13"/>
        <v>0</v>
      </c>
      <c r="N57" s="28"/>
      <c r="O57" s="12">
        <f t="shared" si="14"/>
        <v>0</v>
      </c>
      <c r="P57" s="26">
        <v>0</v>
      </c>
      <c r="Q57" s="26">
        <v>0</v>
      </c>
      <c r="R57" s="29"/>
      <c r="S57" s="12">
        <f t="shared" si="5"/>
        <v>0</v>
      </c>
    </row>
    <row r="58" spans="1:21" s="23" customFormat="1" x14ac:dyDescent="0.25">
      <c r="A58" s="24" t="s">
        <v>102</v>
      </c>
      <c r="B58" s="25" t="s">
        <v>103</v>
      </c>
      <c r="C58" s="26">
        <f>C59-C61</f>
        <v>3994762.6</v>
      </c>
      <c r="D58" s="26">
        <f t="shared" ref="D58" si="55">D59-D61</f>
        <v>35682.9</v>
      </c>
      <c r="E58" s="12">
        <f t="shared" si="1"/>
        <v>4030445.5</v>
      </c>
      <c r="F58" s="26">
        <f t="shared" ref="F58" si="56">F59-F61</f>
        <v>210695</v>
      </c>
      <c r="G58" s="12">
        <f t="shared" si="8"/>
        <v>4241140.5</v>
      </c>
      <c r="H58" s="26">
        <f t="shared" ref="H58:J58" si="57">H59-H61</f>
        <v>0</v>
      </c>
      <c r="I58" s="12">
        <f t="shared" si="10"/>
        <v>4241140.5</v>
      </c>
      <c r="J58" s="26">
        <f t="shared" si="57"/>
        <v>0</v>
      </c>
      <c r="K58" s="12">
        <f t="shared" si="11"/>
        <v>4241140.5</v>
      </c>
      <c r="L58" s="26">
        <f t="shared" ref="L58:N58" si="58">L59-L61</f>
        <v>0</v>
      </c>
      <c r="M58" s="12">
        <f t="shared" si="13"/>
        <v>4241140.5</v>
      </c>
      <c r="N58" s="26">
        <f t="shared" si="58"/>
        <v>0</v>
      </c>
      <c r="O58" s="12">
        <f t="shared" si="14"/>
        <v>4241140.5</v>
      </c>
      <c r="P58" s="26">
        <f>P59-P61</f>
        <v>3442726.5</v>
      </c>
      <c r="Q58" s="26">
        <f>Q59-Q61</f>
        <v>3322774.2</v>
      </c>
      <c r="R58" s="26">
        <f t="shared" ref="R58" si="59">R59-R61</f>
        <v>0</v>
      </c>
      <c r="S58" s="12">
        <f t="shared" si="5"/>
        <v>3322774.2</v>
      </c>
    </row>
    <row r="59" spans="1:21" s="23" customFormat="1" x14ac:dyDescent="0.25">
      <c r="A59" s="24" t="s">
        <v>104</v>
      </c>
      <c r="B59" s="25" t="s">
        <v>117</v>
      </c>
      <c r="C59" s="26">
        <f>SUM(C60)</f>
        <v>3994762.6</v>
      </c>
      <c r="D59" s="26">
        <f t="shared" ref="D59:N59" si="60">SUM(D60)</f>
        <v>35682.9</v>
      </c>
      <c r="E59" s="12">
        <f t="shared" si="1"/>
        <v>4030445.5</v>
      </c>
      <c r="F59" s="26">
        <f t="shared" si="60"/>
        <v>210695</v>
      </c>
      <c r="G59" s="12">
        <f>SUM(E59:F59)</f>
        <v>4241140.5</v>
      </c>
      <c r="H59" s="26">
        <f t="shared" si="60"/>
        <v>0</v>
      </c>
      <c r="I59" s="12">
        <f t="shared" si="10"/>
        <v>4241140.5</v>
      </c>
      <c r="J59" s="26">
        <f t="shared" si="60"/>
        <v>0</v>
      </c>
      <c r="K59" s="12">
        <f t="shared" si="11"/>
        <v>4241140.5</v>
      </c>
      <c r="L59" s="26">
        <f t="shared" si="60"/>
        <v>0</v>
      </c>
      <c r="M59" s="12">
        <f t="shared" si="13"/>
        <v>4241140.5</v>
      </c>
      <c r="N59" s="26">
        <f t="shared" si="60"/>
        <v>0</v>
      </c>
      <c r="O59" s="12">
        <f t="shared" si="14"/>
        <v>4241140.5</v>
      </c>
      <c r="P59" s="26">
        <f>SUM(P60)</f>
        <v>3442726.5</v>
      </c>
      <c r="Q59" s="26">
        <f>SUM(Q60)</f>
        <v>3322774.2</v>
      </c>
      <c r="R59" s="26">
        <f t="shared" ref="R59" si="61">SUM(R60)</f>
        <v>0</v>
      </c>
      <c r="S59" s="12">
        <f t="shared" si="5"/>
        <v>3322774.2</v>
      </c>
    </row>
    <row r="60" spans="1:21" s="23" customFormat="1" ht="30" x14ac:dyDescent="0.25">
      <c r="A60" s="24" t="s">
        <v>105</v>
      </c>
      <c r="B60" s="25" t="s">
        <v>118</v>
      </c>
      <c r="C60" s="26">
        <v>3994762.6</v>
      </c>
      <c r="D60" s="27">
        <v>35682.9</v>
      </c>
      <c r="E60" s="12">
        <f t="shared" si="1"/>
        <v>4030445.5</v>
      </c>
      <c r="F60" s="28">
        <v>210695</v>
      </c>
      <c r="G60" s="12">
        <f t="shared" si="8"/>
        <v>4241140.5</v>
      </c>
      <c r="H60" s="27"/>
      <c r="I60" s="12">
        <f t="shared" si="10"/>
        <v>4241140.5</v>
      </c>
      <c r="J60" s="27"/>
      <c r="K60" s="12">
        <f t="shared" si="11"/>
        <v>4241140.5</v>
      </c>
      <c r="L60" s="28"/>
      <c r="M60" s="12">
        <f t="shared" si="13"/>
        <v>4241140.5</v>
      </c>
      <c r="N60" s="28"/>
      <c r="O60" s="12">
        <f t="shared" si="14"/>
        <v>4241140.5</v>
      </c>
      <c r="P60" s="26">
        <v>3442726.5</v>
      </c>
      <c r="Q60" s="26">
        <v>3322774.2</v>
      </c>
      <c r="R60" s="27"/>
      <c r="S60" s="12">
        <f t="shared" si="5"/>
        <v>3322774.2</v>
      </c>
      <c r="T60" s="38"/>
      <c r="U60" s="38"/>
    </row>
    <row r="61" spans="1:21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62">SUM(D62)</f>
        <v>0</v>
      </c>
      <c r="E61" s="12">
        <f t="shared" si="1"/>
        <v>0</v>
      </c>
      <c r="F61" s="26">
        <f t="shared" si="62"/>
        <v>0</v>
      </c>
      <c r="G61" s="12">
        <f t="shared" si="8"/>
        <v>0</v>
      </c>
      <c r="H61" s="26">
        <f t="shared" si="62"/>
        <v>0</v>
      </c>
      <c r="I61" s="12">
        <f t="shared" si="10"/>
        <v>0</v>
      </c>
      <c r="J61" s="26">
        <f t="shared" si="62"/>
        <v>0</v>
      </c>
      <c r="K61" s="12">
        <f t="shared" si="11"/>
        <v>0</v>
      </c>
      <c r="L61" s="26">
        <f t="shared" si="62"/>
        <v>0</v>
      </c>
      <c r="M61" s="12">
        <f t="shared" si="13"/>
        <v>0</v>
      </c>
      <c r="N61" s="26">
        <f t="shared" si="62"/>
        <v>0</v>
      </c>
      <c r="O61" s="12">
        <f t="shared" si="14"/>
        <v>0</v>
      </c>
      <c r="P61" s="26">
        <f>SUM(P62)</f>
        <v>0</v>
      </c>
      <c r="Q61" s="26">
        <f>SUM(Q62)</f>
        <v>0</v>
      </c>
      <c r="R61" s="26">
        <f t="shared" ref="R61" si="63">SUM(R62)</f>
        <v>0</v>
      </c>
      <c r="S61" s="12">
        <f t="shared" si="5"/>
        <v>0</v>
      </c>
    </row>
    <row r="62" spans="1:21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8"/>
      <c r="G62" s="12">
        <f t="shared" si="8"/>
        <v>0</v>
      </c>
      <c r="H62" s="29"/>
      <c r="I62" s="12">
        <f t="shared" si="10"/>
        <v>0</v>
      </c>
      <c r="J62" s="29"/>
      <c r="K62" s="12">
        <f t="shared" si="11"/>
        <v>0</v>
      </c>
      <c r="L62" s="28"/>
      <c r="M62" s="12">
        <f t="shared" si="13"/>
        <v>0</v>
      </c>
      <c r="N62" s="28"/>
      <c r="O62" s="12">
        <f t="shared" si="14"/>
        <v>0</v>
      </c>
      <c r="P62" s="26">
        <v>0</v>
      </c>
      <c r="Q62" s="26">
        <v>0</v>
      </c>
      <c r="R62" s="29"/>
      <c r="S62" s="12">
        <f t="shared" si="5"/>
        <v>0</v>
      </c>
    </row>
    <row r="63" spans="1:21" x14ac:dyDescent="0.25">
      <c r="A63" s="9" t="s">
        <v>107</v>
      </c>
      <c r="B63" s="10" t="s">
        <v>108</v>
      </c>
      <c r="C63" s="11">
        <f>C11+C46</f>
        <v>93960.9</v>
      </c>
      <c r="D63" s="11">
        <f t="shared" ref="D63" si="64">D11+D46</f>
        <v>4870.8000000000029</v>
      </c>
      <c r="E63" s="33">
        <f t="shared" si="1"/>
        <v>98831.7</v>
      </c>
      <c r="F63" s="18">
        <f t="shared" ref="F63" si="65">F11+F46</f>
        <v>5854.5</v>
      </c>
      <c r="G63" s="12">
        <f t="shared" si="8"/>
        <v>104686.2</v>
      </c>
      <c r="H63" s="18">
        <f t="shared" ref="H63:J63" si="66">H11+H46</f>
        <v>0</v>
      </c>
      <c r="I63" s="12">
        <f t="shared" si="10"/>
        <v>104686.2</v>
      </c>
      <c r="J63" s="18">
        <f t="shared" si="66"/>
        <v>0</v>
      </c>
      <c r="K63" s="12">
        <f t="shared" si="11"/>
        <v>104686.2</v>
      </c>
      <c r="L63" s="18">
        <f t="shared" ref="L63:N63" si="67">L11+L46</f>
        <v>0</v>
      </c>
      <c r="M63" s="12">
        <f t="shared" si="13"/>
        <v>104686.2</v>
      </c>
      <c r="N63" s="18">
        <f t="shared" si="67"/>
        <v>0</v>
      </c>
      <c r="O63" s="12">
        <f t="shared" si="14"/>
        <v>104686.2</v>
      </c>
      <c r="P63" s="11">
        <f>P11+P46</f>
        <v>100240.1</v>
      </c>
      <c r="Q63" s="11">
        <f>Q11+Q46</f>
        <v>74197.899999999994</v>
      </c>
      <c r="R63" s="11">
        <f t="shared" ref="R63" si="68">R11+R46</f>
        <v>0</v>
      </c>
      <c r="S63" s="33">
        <f t="shared" si="5"/>
        <v>74197.899999999994</v>
      </c>
    </row>
    <row r="65" spans="1:7" x14ac:dyDescent="0.25">
      <c r="G65" s="37"/>
    </row>
    <row r="69" spans="1:7" x14ac:dyDescent="0.25">
      <c r="A69" s="31"/>
    </row>
    <row r="70" spans="1:7" x14ac:dyDescent="0.25">
      <c r="A70" s="31"/>
    </row>
  </sheetData>
  <mergeCells count="20">
    <mergeCell ref="R8:R9"/>
    <mergeCell ref="S8:S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70866141732283472" right="0" top="0.74803149606299213" bottom="0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E1" s="2"/>
      <c r="G1" s="2"/>
      <c r="I1" s="2"/>
      <c r="K1" s="2"/>
      <c r="M1" s="2"/>
      <c r="O1" s="2"/>
      <c r="P1" s="2" t="s">
        <v>131</v>
      </c>
    </row>
    <row r="2" spans="1:17" s="1" customFormat="1" ht="15.75" x14ac:dyDescent="0.25">
      <c r="E2" s="2"/>
      <c r="G2" s="2"/>
      <c r="I2" s="2"/>
      <c r="K2" s="2"/>
      <c r="M2" s="2"/>
      <c r="O2" s="2"/>
      <c r="P2" s="2" t="s">
        <v>0</v>
      </c>
    </row>
    <row r="3" spans="1:17" x14ac:dyDescent="0.25">
      <c r="P3" s="3" t="s">
        <v>1</v>
      </c>
    </row>
    <row r="4" spans="1:17" s="1" customFormat="1" ht="15.75" x14ac:dyDescent="0.25">
      <c r="E4" s="2"/>
      <c r="G4" s="2"/>
      <c r="I4" s="2"/>
      <c r="K4" s="2"/>
      <c r="M4" s="2"/>
      <c r="O4" s="2"/>
      <c r="P4" s="2" t="s">
        <v>132</v>
      </c>
    </row>
    <row r="6" spans="1:17" x14ac:dyDescent="0.25">
      <c r="A6" s="40" t="s">
        <v>127</v>
      </c>
      <c r="B6" s="40"/>
      <c r="C6" s="4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7" x14ac:dyDescent="0.25">
      <c r="A7" s="41"/>
      <c r="B7" s="41"/>
      <c r="C7" s="4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x14ac:dyDescent="0.25">
      <c r="A8" s="42" t="s">
        <v>2</v>
      </c>
      <c r="B8" s="43" t="s">
        <v>3</v>
      </c>
      <c r="C8" s="39" t="s">
        <v>128</v>
      </c>
      <c r="D8" s="44" t="s">
        <v>129</v>
      </c>
      <c r="E8" s="39"/>
      <c r="F8" s="44" t="s">
        <v>4</v>
      </c>
      <c r="G8" s="39"/>
      <c r="H8" s="44" t="s">
        <v>5</v>
      </c>
      <c r="I8" s="39"/>
      <c r="J8" s="44" t="s">
        <v>6</v>
      </c>
      <c r="K8" s="39"/>
      <c r="L8" s="44" t="s">
        <v>7</v>
      </c>
      <c r="M8" s="39"/>
      <c r="N8" s="44" t="s">
        <v>8</v>
      </c>
      <c r="O8" s="39" t="s">
        <v>9</v>
      </c>
      <c r="P8" s="39" t="s">
        <v>11</v>
      </c>
      <c r="Q8" s="39" t="s">
        <v>130</v>
      </c>
    </row>
    <row r="9" spans="1:17" x14ac:dyDescent="0.25">
      <c r="A9" s="42"/>
      <c r="B9" s="43"/>
      <c r="C9" s="39"/>
      <c r="D9" s="45"/>
      <c r="E9" s="39"/>
      <c r="F9" s="45"/>
      <c r="G9" s="39"/>
      <c r="H9" s="45"/>
      <c r="I9" s="39"/>
      <c r="J9" s="45"/>
      <c r="K9" s="39"/>
      <c r="L9" s="45"/>
      <c r="M9" s="39"/>
      <c r="N9" s="45"/>
      <c r="O9" s="39"/>
      <c r="P9" s="39"/>
      <c r="Q9" s="39"/>
    </row>
    <row r="10" spans="1:17" s="8" customFormat="1" x14ac:dyDescent="0.25">
      <c r="A10" s="35">
        <v>1</v>
      </c>
      <c r="B10" s="36">
        <v>2</v>
      </c>
      <c r="C10" s="34" t="s">
        <v>12</v>
      </c>
      <c r="D10" s="7"/>
      <c r="E10" s="34" t="s">
        <v>12</v>
      </c>
      <c r="F10" s="7"/>
      <c r="G10" s="34" t="s">
        <v>12</v>
      </c>
      <c r="H10" s="7"/>
      <c r="I10" s="34" t="s">
        <v>12</v>
      </c>
      <c r="J10" s="7"/>
      <c r="K10" s="34" t="s">
        <v>12</v>
      </c>
      <c r="L10" s="7">
        <v>4</v>
      </c>
      <c r="M10" s="34" t="s">
        <v>13</v>
      </c>
      <c r="N10" s="7">
        <v>4</v>
      </c>
      <c r="O10" s="34" t="s">
        <v>13</v>
      </c>
      <c r="P10" s="34" t="s">
        <v>12</v>
      </c>
      <c r="Q10" s="34" t="s">
        <v>12</v>
      </c>
    </row>
    <row r="11" spans="1:17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35789.700000000012</v>
      </c>
      <c r="Q11" s="11">
        <f>SUM(Q12+Q17+Q22)</f>
        <v>76835.400000000009</v>
      </c>
    </row>
    <row r="12" spans="1:17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20</v>
      </c>
      <c r="Q13" s="15" t="s">
        <v>20</v>
      </c>
    </row>
    <row r="14" spans="1:17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11">
        <f>SUM(P18+P20)</f>
        <v>35789.700000000012</v>
      </c>
      <c r="Q17" s="11">
        <f>SUM(Q18+Q20)</f>
        <v>76835.400000000009</v>
      </c>
    </row>
    <row r="18" spans="1:17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18">
        <f>SUM(P19)</f>
        <v>122293.1</v>
      </c>
      <c r="Q18" s="18">
        <f>SUM(Q19)</f>
        <v>162625.1</v>
      </c>
    </row>
    <row r="19" spans="1:17" ht="30" x14ac:dyDescent="0.25">
      <c r="A19" s="13" t="s">
        <v>31</v>
      </c>
      <c r="B19" s="14" t="s">
        <v>110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18">
        <v>122293.1</v>
      </c>
      <c r="Q19" s="18">
        <v>162625.1</v>
      </c>
    </row>
    <row r="20" spans="1:17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18">
        <f>SUM(P21)</f>
        <v>-86503.4</v>
      </c>
      <c r="Q20" s="18">
        <f>SUM(Q21)</f>
        <v>-85789.7</v>
      </c>
    </row>
    <row r="21" spans="1:17" ht="30" x14ac:dyDescent="0.25">
      <c r="A21" s="13" t="s">
        <v>34</v>
      </c>
      <c r="B21" s="14" t="s">
        <v>111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18">
        <v>-86503.4</v>
      </c>
      <c r="Q21" s="18">
        <v>-85789.7</v>
      </c>
    </row>
    <row r="22" spans="1:17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39</v>
      </c>
      <c r="B24" s="25" t="s">
        <v>112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42</v>
      </c>
      <c r="B26" s="25" t="s">
        <v>113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>
        <v>0</v>
      </c>
      <c r="Q26" s="26"/>
    </row>
    <row r="27" spans="1:17" s="23" customFormat="1" ht="28.5" hidden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50000</v>
      </c>
      <c r="Q46" s="22">
        <f>SUM(Q47+Q54)</f>
        <v>0</v>
      </c>
    </row>
    <row r="47" spans="1:17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4">D51+D48</f>
        <v>0</v>
      </c>
      <c r="E47" s="12">
        <f t="shared" si="1"/>
        <v>-3379739.2</v>
      </c>
      <c r="F47" s="26">
        <f t="shared" ref="F47" si="35">F51+F48</f>
        <v>0</v>
      </c>
      <c r="G47" s="12">
        <f t="shared" si="7"/>
        <v>-3379739.2</v>
      </c>
      <c r="H47" s="26">
        <f t="shared" ref="H47:J47" si="36">H51+H48</f>
        <v>0</v>
      </c>
      <c r="I47" s="12">
        <f t="shared" si="9"/>
        <v>-3379739.2</v>
      </c>
      <c r="J47" s="26">
        <f t="shared" si="36"/>
        <v>0</v>
      </c>
      <c r="K47" s="12">
        <f t="shared" si="10"/>
        <v>-3379739.2</v>
      </c>
      <c r="L47" s="26">
        <f t="shared" ref="L47:N47" si="37">L51+L48</f>
        <v>0</v>
      </c>
      <c r="M47" s="12">
        <f t="shared" si="12"/>
        <v>-3379739.2</v>
      </c>
      <c r="N47" s="26">
        <f t="shared" si="37"/>
        <v>0</v>
      </c>
      <c r="O47" s="12">
        <f t="shared" si="13"/>
        <v>-3379739.2</v>
      </c>
      <c r="P47" s="26">
        <f>P51+P48</f>
        <v>-3701219.1</v>
      </c>
      <c r="Q47" s="26">
        <f>Q51+Q48</f>
        <v>-3906795.3</v>
      </c>
    </row>
    <row r="48" spans="1:17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91</v>
      </c>
      <c r="B51" s="25" t="s">
        <v>114</v>
      </c>
      <c r="C51" s="26">
        <f>C52</f>
        <v>-3379739.2</v>
      </c>
      <c r="D51" s="30">
        <f t="shared" ref="D51:N52" si="39">D52</f>
        <v>0</v>
      </c>
      <c r="E51" s="12">
        <f t="shared" si="1"/>
        <v>-3379739.2</v>
      </c>
      <c r="F51" s="30">
        <f t="shared" si="39"/>
        <v>0</v>
      </c>
      <c r="G51" s="12">
        <f t="shared" si="7"/>
        <v>-3379739.2</v>
      </c>
      <c r="H51" s="30">
        <f t="shared" si="39"/>
        <v>0</v>
      </c>
      <c r="I51" s="12">
        <f t="shared" si="9"/>
        <v>-3379739.2</v>
      </c>
      <c r="J51" s="30">
        <f t="shared" si="39"/>
        <v>0</v>
      </c>
      <c r="K51" s="12">
        <f t="shared" si="10"/>
        <v>-3379739.2</v>
      </c>
      <c r="L51" s="26">
        <f t="shared" si="39"/>
        <v>0</v>
      </c>
      <c r="M51" s="12">
        <f t="shared" si="12"/>
        <v>-3379739.2</v>
      </c>
      <c r="N51" s="26">
        <f t="shared" si="39"/>
        <v>0</v>
      </c>
      <c r="O51" s="12">
        <f t="shared" si="13"/>
        <v>-3379739.2</v>
      </c>
      <c r="P51" s="26">
        <f>P52</f>
        <v>-3701219.1</v>
      </c>
      <c r="Q51" s="26">
        <f>Q52</f>
        <v>-3906795.3</v>
      </c>
    </row>
    <row r="52" spans="1:17" s="23" customFormat="1" x14ac:dyDescent="0.25">
      <c r="A52" s="24" t="s">
        <v>92</v>
      </c>
      <c r="B52" s="25" t="s">
        <v>115</v>
      </c>
      <c r="C52" s="26">
        <f>C53</f>
        <v>-3379739.2</v>
      </c>
      <c r="D52" s="30">
        <f t="shared" si="39"/>
        <v>0</v>
      </c>
      <c r="E52" s="12">
        <f t="shared" si="1"/>
        <v>-3379739.2</v>
      </c>
      <c r="F52" s="30">
        <f t="shared" si="39"/>
        <v>0</v>
      </c>
      <c r="G52" s="12">
        <f t="shared" si="7"/>
        <v>-3379739.2</v>
      </c>
      <c r="H52" s="30">
        <f t="shared" si="39"/>
        <v>0</v>
      </c>
      <c r="I52" s="12">
        <f t="shared" si="9"/>
        <v>-3379739.2</v>
      </c>
      <c r="J52" s="30">
        <f t="shared" si="39"/>
        <v>0</v>
      </c>
      <c r="K52" s="12">
        <f t="shared" si="10"/>
        <v>-3379739.2</v>
      </c>
      <c r="L52" s="26">
        <f t="shared" si="39"/>
        <v>0</v>
      </c>
      <c r="M52" s="12">
        <f t="shared" si="12"/>
        <v>-3379739.2</v>
      </c>
      <c r="N52" s="26">
        <f t="shared" si="39"/>
        <v>0</v>
      </c>
      <c r="O52" s="12">
        <f t="shared" si="13"/>
        <v>-3379739.2</v>
      </c>
      <c r="P52" s="26">
        <f>P53</f>
        <v>-3701219.1</v>
      </c>
      <c r="Q52" s="26">
        <f>Q53</f>
        <v>-3906795.3</v>
      </c>
    </row>
    <row r="53" spans="1:17" s="23" customFormat="1" ht="30" x14ac:dyDescent="0.25">
      <c r="A53" s="24" t="s">
        <v>93</v>
      </c>
      <c r="B53" s="25" t="s">
        <v>116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26">
        <v>-3701219.1</v>
      </c>
      <c r="Q53" s="26">
        <v>-3906795.3</v>
      </c>
    </row>
    <row r="54" spans="1:17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26">
        <f>P55+P58</f>
        <v>3751219.1</v>
      </c>
      <c r="Q54" s="26">
        <f>Q55+Q58</f>
        <v>3906795.3</v>
      </c>
    </row>
    <row r="55" spans="1:17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1">D59-D61</f>
        <v>0</v>
      </c>
      <c r="E58" s="12">
        <f t="shared" si="1"/>
        <v>3379739.2</v>
      </c>
      <c r="F58" s="26">
        <f t="shared" ref="F58" si="42">F59-F61</f>
        <v>0</v>
      </c>
      <c r="G58" s="12">
        <f t="shared" si="7"/>
        <v>3379739.2</v>
      </c>
      <c r="H58" s="26">
        <f t="shared" ref="H58:J58" si="43">H59-H61</f>
        <v>0</v>
      </c>
      <c r="I58" s="12">
        <f t="shared" si="9"/>
        <v>3379739.2</v>
      </c>
      <c r="J58" s="26">
        <f t="shared" si="43"/>
        <v>0</v>
      </c>
      <c r="K58" s="12">
        <f t="shared" si="10"/>
        <v>3379739.2</v>
      </c>
      <c r="L58" s="26">
        <f t="shared" ref="L58:N58" si="44">L59-L61</f>
        <v>0</v>
      </c>
      <c r="M58" s="12">
        <f t="shared" si="12"/>
        <v>3379739.2</v>
      </c>
      <c r="N58" s="26">
        <f t="shared" si="44"/>
        <v>0</v>
      </c>
      <c r="O58" s="12">
        <f t="shared" si="13"/>
        <v>3379739.2</v>
      </c>
      <c r="P58" s="26">
        <f>SUM(P60+P62)</f>
        <v>3751219.1</v>
      </c>
      <c r="Q58" s="26">
        <f>Q59-Q61</f>
        <v>3906795.3</v>
      </c>
    </row>
    <row r="59" spans="1:17" s="23" customFormat="1" x14ac:dyDescent="0.25">
      <c r="A59" s="24" t="s">
        <v>104</v>
      </c>
      <c r="B59" s="25" t="s">
        <v>117</v>
      </c>
      <c r="C59" s="26">
        <f>SUM(C60)</f>
        <v>3379739.2</v>
      </c>
      <c r="D59" s="26">
        <f t="shared" ref="D59:N59" si="45">SUM(D60)</f>
        <v>0</v>
      </c>
      <c r="E59" s="12">
        <f t="shared" si="1"/>
        <v>3379739.2</v>
      </c>
      <c r="F59" s="26">
        <f t="shared" si="45"/>
        <v>0</v>
      </c>
      <c r="G59" s="12">
        <f t="shared" si="7"/>
        <v>3379739.2</v>
      </c>
      <c r="H59" s="26">
        <f t="shared" si="45"/>
        <v>0</v>
      </c>
      <c r="I59" s="12">
        <f t="shared" si="9"/>
        <v>3379739.2</v>
      </c>
      <c r="J59" s="26">
        <f t="shared" si="45"/>
        <v>0</v>
      </c>
      <c r="K59" s="12">
        <f t="shared" si="10"/>
        <v>3379739.2</v>
      </c>
      <c r="L59" s="26">
        <f t="shared" si="45"/>
        <v>0</v>
      </c>
      <c r="M59" s="12">
        <f t="shared" si="12"/>
        <v>3379739.2</v>
      </c>
      <c r="N59" s="26">
        <f t="shared" si="45"/>
        <v>0</v>
      </c>
      <c r="O59" s="12">
        <f t="shared" si="13"/>
        <v>3379739.2</v>
      </c>
      <c r="P59" s="26">
        <f>SUM(P60)</f>
        <v>3701219.1</v>
      </c>
      <c r="Q59" s="26">
        <f>SUM(Q60)</f>
        <v>3906795.3</v>
      </c>
    </row>
    <row r="60" spans="1:17" s="23" customFormat="1" ht="30" x14ac:dyDescent="0.25">
      <c r="A60" s="24" t="s">
        <v>105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26">
        <v>3701219.1</v>
      </c>
      <c r="Q60" s="26">
        <v>3906795.3</v>
      </c>
    </row>
    <row r="61" spans="1:17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50000</v>
      </c>
      <c r="Q61" s="26">
        <f>SUM(Q62)</f>
        <v>0</v>
      </c>
    </row>
    <row r="62" spans="1:17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50000</v>
      </c>
      <c r="Q62" s="26">
        <v>0</v>
      </c>
    </row>
    <row r="63" spans="1:17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47">D11+D46</f>
        <v>0</v>
      </c>
      <c r="E63" s="12">
        <f t="shared" si="1"/>
        <v>97965</v>
      </c>
      <c r="F63" s="18">
        <f t="shared" ref="F63" si="48">F11+F46</f>
        <v>0</v>
      </c>
      <c r="G63" s="12">
        <f t="shared" si="7"/>
        <v>97965</v>
      </c>
      <c r="H63" s="18">
        <f t="shared" ref="H63:J63" si="49">H11+H46</f>
        <v>0</v>
      </c>
      <c r="I63" s="12">
        <f t="shared" si="9"/>
        <v>97965</v>
      </c>
      <c r="J63" s="18">
        <f t="shared" si="49"/>
        <v>0</v>
      </c>
      <c r="K63" s="12">
        <f t="shared" si="10"/>
        <v>97965</v>
      </c>
      <c r="L63" s="18">
        <f t="shared" ref="L63:N63" si="50">L11+L46</f>
        <v>0</v>
      </c>
      <c r="M63" s="12">
        <f t="shared" si="12"/>
        <v>97965</v>
      </c>
      <c r="N63" s="18">
        <f t="shared" si="50"/>
        <v>0</v>
      </c>
      <c r="O63" s="12">
        <f t="shared" si="13"/>
        <v>97965</v>
      </c>
      <c r="P63" s="11">
        <f>P11+P46</f>
        <v>85789.700000000012</v>
      </c>
      <c r="Q63" s="11">
        <f>Q11+Q46</f>
        <v>76835.400000000009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J8:J9"/>
    <mergeCell ref="K8:K9"/>
    <mergeCell ref="L8:L9"/>
    <mergeCell ref="M8:M9"/>
    <mergeCell ref="N8:N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pageMargins left="0.70866141732283472" right="0.70866141732283472" top="0.7480314960629921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пр.13</vt:lpstr>
      <vt:lpstr>прил 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2015-04-24T07:45:42Z</dcterms:modified>
</cp:coreProperties>
</file>